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3"/>
  <workbookPr codeName="ThisWorkbook"/>
  <mc:AlternateContent xmlns:mc="http://schemas.openxmlformats.org/markup-compatibility/2006">
    <mc:Choice Requires="x15">
      <x15ac:absPath xmlns:x15ac="http://schemas.microsoft.com/office/spreadsheetml/2010/11/ac" url="https://dioceseconsortium-my.sharepoint.com/personal/jonny_newton_cofeguildford_org_uk/Documents/Downloads/"/>
    </mc:Choice>
  </mc:AlternateContent>
  <xr:revisionPtr revIDLastSave="2" documentId="13_ncr:1_{79C0C2FF-BF42-4F2E-81AA-33AD60352E65}" xr6:coauthVersionLast="47" xr6:coauthVersionMax="47" xr10:uidLastSave="{5743443E-D548-084D-BE2C-26E6368874BD}"/>
  <bookViews>
    <workbookView xWindow="4420" yWindow="3620" windowWidth="20560" windowHeight="12580" xr2:uid="{00000000-000D-0000-FFFF-FFFF00000000}"/>
  </bookViews>
  <sheets>
    <sheet name="GDBE Project Approval Request" sheetId="1" r:id="rId1"/>
    <sheet name="Guidance " sheetId="5" r:id="rId2"/>
    <sheet name="Guidance 2" sheetId="6" r:id="rId3"/>
    <sheet name="Drop Down Lists" sheetId="2" state="hidden" r:id="rId4"/>
    <sheet name="School Information" sheetId="3" state="hidden" r:id="rId5"/>
  </sheets>
  <externalReferences>
    <externalReference r:id="rId6"/>
    <externalReference r:id="rId7"/>
  </externalReferences>
  <definedNames>
    <definedName name="_xlnm._FilterDatabase" localSheetId="3" hidden="1">'Drop Down Lists'!#REF!</definedName>
    <definedName name="ACAD">Table3[ACADSchool2]</definedName>
    <definedName name="_xlnm.Print_Area" localSheetId="0">'GDBE Project Approval Request'!$A$1:$I$57,'GDBE Project Approval Request'!$K$1:$L$35</definedName>
    <definedName name="_xlnm.Print_Area" localSheetId="1">'Guidance '!$A$1:$A$40</definedName>
    <definedName name="PriUoF">'[1]Source Data'!$G$2:$G$32</definedName>
    <definedName name="Project">Table6[[#All],[VAProject]]</definedName>
    <definedName name="Purpose">Table9[[#All],[Project Purpose]]</definedName>
    <definedName name="Status">Table4[Status]</definedName>
    <definedName name="VA">Table2[VASchool]</definedName>
    <definedName name="VASchool">Table2[VASchool]</definedName>
    <definedName name="VC">Table1[VCSchool]</definedName>
    <definedName name="VCSchool">Table1[VCSchool]</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5" i="1" l="1"/>
  <c r="H34" i="1"/>
  <c r="H33" i="1"/>
  <c r="I33" i="1"/>
  <c r="C30" i="1"/>
  <c r="A16" i="3" l="1"/>
  <c r="B16" i="3"/>
  <c r="C16" i="3"/>
  <c r="D16" i="3"/>
  <c r="E16" i="3"/>
  <c r="F16" i="3"/>
  <c r="G16" i="3"/>
  <c r="G2" i="3" l="1"/>
  <c r="G3" i="3"/>
  <c r="G4" i="3"/>
  <c r="G5" i="3"/>
  <c r="G6" i="3"/>
  <c r="G7" i="3"/>
  <c r="G8" i="3"/>
  <c r="G9" i="3"/>
  <c r="G10" i="3"/>
  <c r="G11" i="3"/>
  <c r="G12" i="3"/>
  <c r="G13" i="3"/>
  <c r="G14" i="3"/>
  <c r="G15" i="3"/>
  <c r="G17" i="3"/>
  <c r="G18" i="3"/>
  <c r="G19" i="3"/>
  <c r="G20" i="3"/>
  <c r="G21" i="3"/>
  <c r="G22" i="3"/>
  <c r="G23" i="3"/>
  <c r="G24" i="3"/>
  <c r="G25" i="3"/>
  <c r="G26" i="3"/>
  <c r="G27" i="3"/>
  <c r="G28" i="3"/>
  <c r="G29" i="3"/>
  <c r="G30" i="3"/>
  <c r="G31" i="3"/>
  <c r="G32" i="3"/>
  <c r="G33" i="3"/>
  <c r="G34" i="3"/>
  <c r="G35" i="3"/>
  <c r="G36" i="3"/>
  <c r="G37" i="3"/>
  <c r="G38" i="3"/>
  <c r="G39" i="3"/>
  <c r="G40" i="3"/>
  <c r="G41" i="3"/>
  <c r="G42" i="3"/>
  <c r="G43" i="3"/>
  <c r="G44" i="3"/>
  <c r="G45" i="3"/>
  <c r="G46" i="3"/>
  <c r="G47" i="3"/>
  <c r="G48" i="3"/>
  <c r="G49" i="3"/>
  <c r="G50" i="3"/>
  <c r="G51" i="3"/>
  <c r="G52" i="3"/>
  <c r="G53" i="3"/>
  <c r="G54" i="3"/>
  <c r="G55" i="3"/>
  <c r="G56" i="3"/>
  <c r="G57" i="3"/>
  <c r="G58" i="3"/>
  <c r="G59" i="3"/>
  <c r="G60" i="3"/>
  <c r="G61" i="3"/>
  <c r="G62" i="3"/>
  <c r="G63" i="3"/>
  <c r="G64" i="3"/>
  <c r="G65" i="3"/>
  <c r="G66" i="3"/>
  <c r="G67" i="3"/>
  <c r="G68" i="3"/>
  <c r="G69" i="3"/>
  <c r="G70" i="3"/>
  <c r="G71" i="3"/>
  <c r="G72" i="3"/>
  <c r="G73" i="3"/>
  <c r="G74" i="3"/>
  <c r="G75" i="3"/>
  <c r="G76" i="3"/>
  <c r="G77" i="3"/>
  <c r="G78" i="3"/>
  <c r="G79" i="3"/>
  <c r="G80" i="3"/>
  <c r="G81" i="3"/>
  <c r="G82" i="3"/>
  <c r="G83" i="3"/>
  <c r="G84" i="3"/>
  <c r="F2" i="3"/>
  <c r="F3" i="3"/>
  <c r="F4" i="3"/>
  <c r="F5" i="3"/>
  <c r="F6" i="3"/>
  <c r="F7" i="3"/>
  <c r="F8" i="3"/>
  <c r="F9" i="3"/>
  <c r="F10" i="3"/>
  <c r="F11" i="3"/>
  <c r="F12" i="3"/>
  <c r="F13" i="3"/>
  <c r="F14" i="3"/>
  <c r="F15" i="3"/>
  <c r="F17" i="3"/>
  <c r="F18" i="3"/>
  <c r="F19" i="3"/>
  <c r="F20" i="3"/>
  <c r="F21" i="3"/>
  <c r="F22" i="3"/>
  <c r="F23" i="3"/>
  <c r="F24" i="3"/>
  <c r="F25" i="3"/>
  <c r="F26" i="3"/>
  <c r="F27" i="3"/>
  <c r="F28" i="3"/>
  <c r="F29" i="3"/>
  <c r="F30" i="3"/>
  <c r="F31" i="3"/>
  <c r="F32" i="3"/>
  <c r="F33" i="3"/>
  <c r="F34" i="3"/>
  <c r="F35" i="3"/>
  <c r="F36" i="3"/>
  <c r="F37" i="3"/>
  <c r="F38" i="3"/>
  <c r="F39" i="3"/>
  <c r="F40" i="3"/>
  <c r="F41" i="3"/>
  <c r="F42" i="3"/>
  <c r="F43" i="3"/>
  <c r="F44" i="3"/>
  <c r="F45" i="3"/>
  <c r="F46" i="3"/>
  <c r="F47" i="3"/>
  <c r="F48" i="3"/>
  <c r="F49" i="3"/>
  <c r="F50" i="3"/>
  <c r="F51" i="3"/>
  <c r="F52" i="3"/>
  <c r="F53" i="3"/>
  <c r="F54" i="3"/>
  <c r="F55" i="3"/>
  <c r="F56" i="3"/>
  <c r="F57" i="3"/>
  <c r="F58" i="3"/>
  <c r="F59" i="3"/>
  <c r="F60" i="3"/>
  <c r="F61" i="3"/>
  <c r="F62" i="3"/>
  <c r="F63" i="3"/>
  <c r="F64" i="3"/>
  <c r="F65" i="3"/>
  <c r="F66" i="3"/>
  <c r="F67" i="3"/>
  <c r="F68" i="3"/>
  <c r="F69" i="3"/>
  <c r="F70" i="3"/>
  <c r="F71" i="3"/>
  <c r="F72" i="3"/>
  <c r="F73" i="3"/>
  <c r="F74" i="3"/>
  <c r="F75" i="3"/>
  <c r="F76" i="3"/>
  <c r="F77" i="3"/>
  <c r="F78" i="3"/>
  <c r="F79" i="3"/>
  <c r="F80" i="3"/>
  <c r="F81" i="3"/>
  <c r="F82" i="3"/>
  <c r="F83" i="3"/>
  <c r="F84" i="3"/>
  <c r="E2" i="3"/>
  <c r="E3" i="3"/>
  <c r="E4" i="3"/>
  <c r="E5" i="3"/>
  <c r="E6" i="3"/>
  <c r="E7" i="3"/>
  <c r="E8" i="3"/>
  <c r="E9" i="3"/>
  <c r="E10" i="3"/>
  <c r="E11" i="3"/>
  <c r="E12" i="3"/>
  <c r="E13" i="3"/>
  <c r="E14" i="3"/>
  <c r="E15" i="3"/>
  <c r="E17" i="3"/>
  <c r="E18" i="3"/>
  <c r="E19" i="3"/>
  <c r="E20" i="3"/>
  <c r="E21" i="3"/>
  <c r="E22" i="3"/>
  <c r="E23" i="3"/>
  <c r="E24" i="3"/>
  <c r="E25" i="3"/>
  <c r="E26" i="3"/>
  <c r="E27" i="3"/>
  <c r="E28" i="3"/>
  <c r="E29" i="3"/>
  <c r="E30" i="3"/>
  <c r="E31" i="3"/>
  <c r="E32" i="3"/>
  <c r="E33" i="3"/>
  <c r="E34" i="3"/>
  <c r="E35" i="3"/>
  <c r="E36" i="3"/>
  <c r="E37" i="3"/>
  <c r="E38" i="3"/>
  <c r="E39" i="3"/>
  <c r="E40" i="3"/>
  <c r="E41" i="3"/>
  <c r="E42" i="3"/>
  <c r="E43" i="3"/>
  <c r="E44" i="3"/>
  <c r="E45" i="3"/>
  <c r="E46" i="3"/>
  <c r="E47" i="3"/>
  <c r="E48" i="3"/>
  <c r="E49" i="3"/>
  <c r="E50" i="3"/>
  <c r="E51" i="3"/>
  <c r="E52" i="3"/>
  <c r="E53" i="3"/>
  <c r="E54" i="3"/>
  <c r="E55" i="3"/>
  <c r="E56" i="3"/>
  <c r="E57" i="3"/>
  <c r="E58" i="3"/>
  <c r="E59" i="3"/>
  <c r="E60" i="3"/>
  <c r="E61" i="3"/>
  <c r="E62" i="3"/>
  <c r="E63" i="3"/>
  <c r="E64" i="3"/>
  <c r="E65" i="3"/>
  <c r="E66" i="3"/>
  <c r="E67" i="3"/>
  <c r="E68" i="3"/>
  <c r="E69" i="3"/>
  <c r="E70" i="3"/>
  <c r="E71" i="3"/>
  <c r="E72" i="3"/>
  <c r="E73" i="3"/>
  <c r="E74" i="3"/>
  <c r="E75" i="3"/>
  <c r="E76" i="3"/>
  <c r="E77" i="3"/>
  <c r="E78" i="3"/>
  <c r="E79" i="3"/>
  <c r="E80" i="3"/>
  <c r="E81" i="3"/>
  <c r="E82" i="3"/>
  <c r="E83" i="3"/>
  <c r="E84" i="3"/>
  <c r="D2" i="3"/>
  <c r="D3" i="3"/>
  <c r="D4" i="3"/>
  <c r="D5" i="3"/>
  <c r="D6" i="3"/>
  <c r="D7" i="3"/>
  <c r="D8" i="3"/>
  <c r="D9" i="3"/>
  <c r="D10" i="3"/>
  <c r="D11" i="3"/>
  <c r="D12" i="3"/>
  <c r="D13" i="3"/>
  <c r="D14" i="3"/>
  <c r="D15"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C2" i="3"/>
  <c r="C3" i="3"/>
  <c r="C4" i="3"/>
  <c r="C5" i="3"/>
  <c r="C6" i="3"/>
  <c r="C7" i="3"/>
  <c r="C8" i="3"/>
  <c r="C9" i="3"/>
  <c r="C10" i="3"/>
  <c r="C11" i="3"/>
  <c r="C12" i="3"/>
  <c r="C13" i="3"/>
  <c r="C14" i="3"/>
  <c r="C15" i="3"/>
  <c r="C17" i="3"/>
  <c r="C18" i="3"/>
  <c r="C19" i="3"/>
  <c r="C20" i="3"/>
  <c r="C21" i="3"/>
  <c r="C22" i="3"/>
  <c r="C23" i="3"/>
  <c r="C24" i="3"/>
  <c r="C25" i="3"/>
  <c r="C26" i="3"/>
  <c r="C27" i="3"/>
  <c r="C28" i="3"/>
  <c r="C29" i="3"/>
  <c r="C30" i="3"/>
  <c r="C31" i="3"/>
  <c r="C32" i="3"/>
  <c r="C33" i="3"/>
  <c r="C34" i="3"/>
  <c r="C35" i="3"/>
  <c r="C36" i="3"/>
  <c r="C37" i="3"/>
  <c r="C38" i="3"/>
  <c r="C39" i="3"/>
  <c r="C40" i="3"/>
  <c r="C41" i="3"/>
  <c r="C42" i="3"/>
  <c r="C43" i="3"/>
  <c r="C44" i="3"/>
  <c r="C45" i="3"/>
  <c r="C46" i="3"/>
  <c r="C47" i="3"/>
  <c r="C48" i="3"/>
  <c r="C49" i="3"/>
  <c r="C50" i="3"/>
  <c r="C51" i="3"/>
  <c r="C52" i="3"/>
  <c r="C53" i="3"/>
  <c r="C54" i="3"/>
  <c r="C55" i="3"/>
  <c r="C56" i="3"/>
  <c r="C57" i="3"/>
  <c r="C58" i="3"/>
  <c r="C59" i="3"/>
  <c r="C60" i="3"/>
  <c r="C61" i="3"/>
  <c r="C62" i="3"/>
  <c r="C63" i="3"/>
  <c r="C64" i="3"/>
  <c r="C65" i="3"/>
  <c r="C66" i="3"/>
  <c r="C67" i="3"/>
  <c r="C68" i="3"/>
  <c r="C69" i="3"/>
  <c r="C70" i="3"/>
  <c r="C71" i="3"/>
  <c r="C72" i="3"/>
  <c r="C73" i="3"/>
  <c r="C74" i="3"/>
  <c r="C75" i="3"/>
  <c r="C76" i="3"/>
  <c r="C77" i="3"/>
  <c r="C78" i="3"/>
  <c r="C79" i="3"/>
  <c r="C80" i="3"/>
  <c r="C81" i="3"/>
  <c r="C82" i="3"/>
  <c r="C83" i="3"/>
  <c r="C84" i="3"/>
  <c r="B2" i="3"/>
  <c r="B3" i="3"/>
  <c r="B4" i="3"/>
  <c r="B5" i="3"/>
  <c r="B6" i="3"/>
  <c r="B7" i="3"/>
  <c r="B8" i="3"/>
  <c r="B9" i="3"/>
  <c r="B10" i="3"/>
  <c r="B11" i="3"/>
  <c r="B12" i="3"/>
  <c r="B13" i="3"/>
  <c r="B14" i="3"/>
  <c r="B15" i="3"/>
  <c r="B17" i="3"/>
  <c r="B18" i="3"/>
  <c r="B19" i="3"/>
  <c r="B20" i="3"/>
  <c r="B21" i="3"/>
  <c r="B22" i="3"/>
  <c r="B23" i="3"/>
  <c r="B24" i="3"/>
  <c r="B25" i="3"/>
  <c r="B26" i="3"/>
  <c r="B27" i="3"/>
  <c r="B28" i="3"/>
  <c r="B29" i="3"/>
  <c r="B30" i="3"/>
  <c r="B31" i="3"/>
  <c r="B32" i="3"/>
  <c r="B33" i="3"/>
  <c r="B34" i="3"/>
  <c r="B35" i="3"/>
  <c r="B36" i="3"/>
  <c r="B37" i="3"/>
  <c r="B38" i="3"/>
  <c r="B39" i="3"/>
  <c r="B40" i="3"/>
  <c r="B41" i="3"/>
  <c r="B42" i="3"/>
  <c r="B43" i="3"/>
  <c r="B44" i="3"/>
  <c r="B45" i="3"/>
  <c r="B46" i="3"/>
  <c r="B47" i="3"/>
  <c r="B48" i="3"/>
  <c r="B49" i="3"/>
  <c r="B50" i="3"/>
  <c r="B51" i="3"/>
  <c r="B52" i="3"/>
  <c r="B53" i="3"/>
  <c r="B54" i="3"/>
  <c r="B55" i="3"/>
  <c r="B56" i="3"/>
  <c r="B57" i="3"/>
  <c r="B58" i="3"/>
  <c r="B59" i="3"/>
  <c r="B60" i="3"/>
  <c r="B61" i="3"/>
  <c r="B62" i="3"/>
  <c r="B63" i="3"/>
  <c r="B64" i="3"/>
  <c r="B65" i="3"/>
  <c r="B66" i="3"/>
  <c r="B67" i="3"/>
  <c r="B68" i="3"/>
  <c r="B69" i="3"/>
  <c r="B70" i="3"/>
  <c r="B71" i="3"/>
  <c r="B72" i="3"/>
  <c r="B73" i="3"/>
  <c r="B74" i="3"/>
  <c r="B75" i="3"/>
  <c r="B76" i="3"/>
  <c r="B77" i="3"/>
  <c r="B78" i="3"/>
  <c r="B79" i="3"/>
  <c r="B80" i="3"/>
  <c r="B81" i="3"/>
  <c r="B82" i="3"/>
  <c r="B83" i="3"/>
  <c r="B84" i="3"/>
  <c r="A84" i="3"/>
  <c r="A2" i="3"/>
  <c r="A3" i="3"/>
  <c r="A4" i="3"/>
  <c r="A5" i="3"/>
  <c r="A6" i="3"/>
  <c r="A7" i="3"/>
  <c r="A8" i="3"/>
  <c r="A9" i="3"/>
  <c r="A10" i="3"/>
  <c r="A11" i="3"/>
  <c r="A12" i="3"/>
  <c r="A13" i="3"/>
  <c r="A14" i="3"/>
  <c r="A15" i="3"/>
  <c r="A17" i="3"/>
  <c r="A18" i="3"/>
  <c r="A19" i="3"/>
  <c r="A20" i="3"/>
  <c r="A21" i="3"/>
  <c r="A22" i="3"/>
  <c r="A23" i="3"/>
  <c r="A24" i="3"/>
  <c r="A25" i="3"/>
  <c r="A26" i="3"/>
  <c r="A27" i="3"/>
  <c r="A28" i="3"/>
  <c r="A29" i="3"/>
  <c r="A30" i="3"/>
  <c r="A31" i="3"/>
  <c r="A32" i="3"/>
  <c r="A33" i="3"/>
  <c r="A34" i="3"/>
  <c r="A35" i="3"/>
  <c r="A36" i="3"/>
  <c r="A37" i="3"/>
  <c r="A38" i="3"/>
  <c r="A39" i="3"/>
  <c r="A40" i="3"/>
  <c r="A41" i="3"/>
  <c r="A42" i="3"/>
  <c r="A43" i="3"/>
  <c r="A44" i="3"/>
  <c r="A45" i="3"/>
  <c r="A46" i="3"/>
  <c r="A47" i="3"/>
  <c r="A48" i="3"/>
  <c r="A49" i="3"/>
  <c r="A50" i="3"/>
  <c r="A51" i="3"/>
  <c r="A52" i="3"/>
  <c r="A53" i="3"/>
  <c r="A54" i="3"/>
  <c r="A55" i="3"/>
  <c r="A56" i="3"/>
  <c r="A57" i="3"/>
  <c r="A58" i="3"/>
  <c r="A59" i="3"/>
  <c r="A60" i="3"/>
  <c r="A61" i="3"/>
  <c r="A62" i="3"/>
  <c r="A63" i="3"/>
  <c r="A64" i="3"/>
  <c r="A65" i="3"/>
  <c r="A66" i="3"/>
  <c r="A67" i="3"/>
  <c r="A68" i="3"/>
  <c r="A69" i="3"/>
  <c r="A70" i="3"/>
  <c r="A71" i="3"/>
  <c r="A72" i="3"/>
  <c r="A73" i="3"/>
  <c r="A74" i="3"/>
  <c r="A75" i="3"/>
  <c r="A76" i="3"/>
  <c r="A77" i="3"/>
  <c r="A78" i="3"/>
  <c r="A79" i="3"/>
  <c r="A80" i="3"/>
  <c r="A81" i="3"/>
  <c r="A82" i="3"/>
  <c r="A83" i="3"/>
  <c r="H8" i="1" l="1"/>
  <c r="G8" i="1"/>
  <c r="I8" i="1"/>
  <c r="E7" i="1"/>
  <c r="C32" i="1" l="1"/>
  <c r="A49" i="1" l="1"/>
</calcChain>
</file>

<file path=xl/sharedStrings.xml><?xml version="1.0" encoding="utf-8"?>
<sst xmlns="http://schemas.openxmlformats.org/spreadsheetml/2006/main" count="432" uniqueCount="324">
  <si>
    <t xml:space="preserve">SCHOOL BUILDING &amp; ESTATES PROPERTY SERVICES </t>
  </si>
  <si>
    <t>Reminders:</t>
  </si>
  <si>
    <t>Church House Guildford,</t>
  </si>
  <si>
    <t>CDM regulations 2015 apply to all construction and maintenance work undertaken as schools.</t>
  </si>
  <si>
    <t>For projects not being professionally managed we suggest you request from your nominated contractor:</t>
  </si>
  <si>
    <t>PROJECT APPROVAL REQUEST FORM</t>
  </si>
  <si>
    <t>- A construction health and safety plan</t>
  </si>
  <si>
    <t xml:space="preserve">NB. Unless involving structural or mechanical works projects under £5,000 exc VAT do not require approval but still require the form completed and returned to the Diocese </t>
  </si>
  <si>
    <t>- RAMS (Risk assessments and method statements)</t>
  </si>
  <si>
    <t>Status</t>
  </si>
  <si>
    <t>VA</t>
  </si>
  <si>
    <t>LA No.</t>
  </si>
  <si>
    <t>DFE No.</t>
  </si>
  <si>
    <t>URN</t>
  </si>
  <si>
    <t>- Copies of the contractor's employers and public liability insurance</t>
  </si>
  <si>
    <t>School</t>
  </si>
  <si>
    <t xml:space="preserve">- A contract programme for the works </t>
  </si>
  <si>
    <t>Approval</t>
  </si>
  <si>
    <t>* The above should be received prior to commencement and commensurate with the scale of project undertaken</t>
  </si>
  <si>
    <t>Purpose</t>
  </si>
  <si>
    <t>Select Project Purpose</t>
  </si>
  <si>
    <t>Project Title</t>
  </si>
  <si>
    <t>Please make available to your contractor:</t>
  </si>
  <si>
    <t>Project Start Date</t>
  </si>
  <si>
    <t>Project Duration/Completion</t>
  </si>
  <si>
    <t>- Any requested pre-construction information. This should always include a copy of your asbestos register</t>
  </si>
  <si>
    <t xml:space="preserve">Please submit a brief description, location and aim of the capital project below and consider completing the pre contract client checklist on pg. 2 especially if a building consultant is not managing the works. </t>
  </si>
  <si>
    <t>- Your asbestos register should be consulted before any maintenance or construction works are undertaken.</t>
  </si>
  <si>
    <t xml:space="preserve">It's advised that the project lead representing the client reads the CDM client guidance to understand their legal </t>
  </si>
  <si>
    <t>duties: http://www.hse.gov.uk/pubns/indg411.htm</t>
  </si>
  <si>
    <t>Useful documents available:</t>
  </si>
  <si>
    <t xml:space="preserve">- CDM Client Guidance (All Projects) </t>
  </si>
  <si>
    <t>https://www.citb.co.uk/documents/cdm%20regs/2015/cdm-2015-clients-interactive.pdf</t>
  </si>
  <si>
    <t>- CDM Principal Designer Guidance (Projects without a consultant)</t>
  </si>
  <si>
    <t xml:space="preserve"> https://www.citb.co.uk/documents/cdm%20regs/2015/cdm-2015-principal-designers-printer-friendly.pdf</t>
  </si>
  <si>
    <t>- GDBE Pre-Start Agenda (Available on request)</t>
  </si>
  <si>
    <t xml:space="preserve">Whilst we endeavour to keep the above information up to date and correct the Diocesan Board of Education makes no representations or assurances of any kind as to the completeness, accuracy, reliability of the above for any purposes. Any reliance on such material is at your own risk and we suggest that the responsible body is fully aware of their legal duties under but not limited to the following: </t>
  </si>
  <si>
    <t>Approximate costs of the proposed capital project</t>
  </si>
  <si>
    <t>Project Works:</t>
  </si>
  <si>
    <t>DFC Available</t>
  </si>
  <si>
    <t>Professional Fees:</t>
  </si>
  <si>
    <t>ACF Available</t>
  </si>
  <si>
    <t>Fee (3%)</t>
  </si>
  <si>
    <t>- Education (School Premises) regulations 1999;</t>
  </si>
  <si>
    <t>Other Costs</t>
  </si>
  <si>
    <t>DFC Requested</t>
  </si>
  <si>
    <t>- The Workplace (Health, Safety and Welfare) Regulations 1992;</t>
  </si>
  <si>
    <t>VAT</t>
  </si>
  <si>
    <t>ACF Requested</t>
  </si>
  <si>
    <t>- The Construction (Design and Management) Regulations 2015</t>
  </si>
  <si>
    <t>Total Cost of Works:</t>
  </si>
  <si>
    <t>- Building Regulations 2000 (SI 2000/2531) as amended;</t>
  </si>
  <si>
    <t>Governors' 10%</t>
  </si>
  <si>
    <t>- Disability Discrimination Act 1995 Parts 3 and 4: as amended by The Special Educational Needs and Disability Act 2001;</t>
  </si>
  <si>
    <t>Other Funding</t>
  </si>
  <si>
    <t>Dioccesan Board of Education Measures 2021</t>
  </si>
  <si>
    <t>TOTAL FUNDING</t>
  </si>
  <si>
    <t>Outstanding Funding to Works</t>
  </si>
  <si>
    <t>Balance DFC/ACF Post Works</t>
  </si>
  <si>
    <t>Payments of Invoices</t>
  </si>
  <si>
    <t>Please Indicate - Direct to Supplier/Direct to School?</t>
  </si>
  <si>
    <t xml:space="preserve">Have you obtained 3 cost proposals for this expenditure? </t>
  </si>
  <si>
    <t>Are you accepting the best value cost proposal?</t>
  </si>
  <si>
    <t>Please provide clear details of any conflicts of interest in the space below:</t>
  </si>
  <si>
    <t>Please attach for review by the Building &amp; Estates Property Services team:</t>
  </si>
  <si>
    <t>Your client brief / specification, accepted quote / tender documents and any relevant construction information e.g. specification drawings, technical calculations etc. required to give project approval</t>
  </si>
  <si>
    <t>Form Completed By</t>
  </si>
  <si>
    <t>Name</t>
  </si>
  <si>
    <t>Date</t>
  </si>
  <si>
    <t>Please return completed forms (including purchase order) along with your quotes to schoolbuildings@cofeguildford.org.uk</t>
  </si>
  <si>
    <t>You must receive Diocesan approval before proceeding with your project.</t>
  </si>
  <si>
    <t>PROJECT APPROVAL GUIDANCE</t>
  </si>
  <si>
    <t xml:space="preserve">Please complete this form in excel or google docs rather than by hand. </t>
  </si>
  <si>
    <t>1. Select your school status from the dropdown list</t>
  </si>
  <si>
    <t>2. Select your school from the dropdown list</t>
  </si>
  <si>
    <t>3. Select a project purpose that best describes the project</t>
  </si>
  <si>
    <t>4. Please give your project a  title (not too long)</t>
  </si>
  <si>
    <t>5. Briefly detail the primary needs the project will address (alt. enter to start on a new line)</t>
  </si>
  <si>
    <t>6. Enter the financial details of the proposed  project - View Guidance 2 for further guidance on finacial entry</t>
  </si>
  <si>
    <t>7. Answer the questions in bold using the drop down boxes and text boxes provided</t>
  </si>
  <si>
    <t xml:space="preserve">8. Please attempt to obtain 2-3 quotes from the same specification for the works. This is STRONGLY advised to achieve best value for money. </t>
  </si>
  <si>
    <t>9. We do not necessarily expect comparative quotes for 5 year fixed wire remedial works and ICT provision from a retained specialist.</t>
  </si>
  <si>
    <t>10. Complete the purchase order form with actual quote/s from all suppliers that will be involved in the implementation of project.</t>
  </si>
  <si>
    <t>Supporting Documentation:</t>
  </si>
  <si>
    <t>1. Where available please forward with your application form:
     - Construction drawings
     - Location plan / description of location of the works
     - Client brief / specification
     - Your preferred quote</t>
  </si>
  <si>
    <t>Approval:</t>
  </si>
  <si>
    <t>1. Please wait until you have received a project approval form or email approving the works before entering into any contracts. To not do so is a breach of the Diocesan Board of Education Measures 1991 which can invalidate insurances placing the Governors / Academy Directors / SCC and your contractor at significant risk.</t>
  </si>
  <si>
    <t>2. For VA schools the expenditure must be approved by your Governing body before submitting this application form. Approval in principle may be granted.</t>
  </si>
  <si>
    <t>Pre Contract Award Client Checklist</t>
  </si>
  <si>
    <t xml:space="preserve">1. Please review the pre contract client checklist to assure that health and safety and project management has been appropriately considered. </t>
  </si>
  <si>
    <t>2. If you have any queries regarding the questions please contact one of your building officers who will be able to assist.</t>
  </si>
  <si>
    <t>Contractor Questionnaire</t>
  </si>
  <si>
    <t>1. Consider issuing the contractor questionnaire to your potential / preferred contractor(s) to assess their health and safety competence</t>
  </si>
  <si>
    <t>How to Submit</t>
  </si>
  <si>
    <t>1. Please  return your completed  application form as an excel or google doc to  schoolbuildings@cofeguildford.org.uk</t>
  </si>
  <si>
    <t>2. Your supporting evidence should be attached as A4 PDF's where possible, and sent to schoolbuildings@cofeguildford.org.uk</t>
  </si>
  <si>
    <t>3. Please keep the total size of the attachments below 10mb per email</t>
  </si>
  <si>
    <t xml:space="preserve">Thank you in advance for completing the project approval request form and associated questionnaires. We aim to advise on your project approval with 2 working weeks of receipt. Please factor this into your project planning. If an accelerated approval is needed please contact a building officer and we'll do our best to help. </t>
  </si>
  <si>
    <t xml:space="preserve">Yours sincerely, </t>
  </si>
  <si>
    <t>Mike Giles</t>
  </si>
  <si>
    <t>School Building &amp; Estates Property Services</t>
  </si>
  <si>
    <t>01483 790300</t>
  </si>
  <si>
    <t>ITEM</t>
  </si>
  <si>
    <t>DESCRIPTION</t>
  </si>
  <si>
    <t xml:space="preserve">Total DFC available </t>
  </si>
  <si>
    <t>The amount of DFC you want to use for this project</t>
  </si>
  <si>
    <t>Total ACF available</t>
  </si>
  <si>
    <t>The amount of ACF you want to use for this project</t>
  </si>
  <si>
    <t>Avalable DFC/ACF</t>
  </si>
  <si>
    <t>Total amount of DFC and ACF available</t>
  </si>
  <si>
    <t>Total DFC/ACF Funding To Works</t>
  </si>
  <si>
    <t>Total DFC and ACF requested for this project</t>
  </si>
  <si>
    <t>10% manndatory governor's contribution</t>
  </si>
  <si>
    <t>Any other funding from school or Dioces to cover project costs</t>
  </si>
  <si>
    <t>Total amount of funding for project</t>
  </si>
  <si>
    <t>Any outstanding amount to cost of works</t>
  </si>
  <si>
    <t xml:space="preserve">The available DFC and ACF after project funding deductions </t>
  </si>
  <si>
    <t>Version No.</t>
  </si>
  <si>
    <t>Description</t>
  </si>
  <si>
    <t>Author</t>
  </si>
  <si>
    <t>Initial Release</t>
  </si>
  <si>
    <t>Sum corrections</t>
  </si>
  <si>
    <t>D. Rose</t>
  </si>
  <si>
    <t>General Update</t>
  </si>
  <si>
    <t>Addition of Purchase Order and tidying layout</t>
  </si>
  <si>
    <t>LA</t>
  </si>
  <si>
    <t>DFE No</t>
  </si>
  <si>
    <t>VCSchool</t>
  </si>
  <si>
    <t>VC Status</t>
  </si>
  <si>
    <t>Status 2</t>
  </si>
  <si>
    <t>Postcode</t>
  </si>
  <si>
    <t>VASchool</t>
  </si>
  <si>
    <t>ACADSchool</t>
  </si>
  <si>
    <t>URN2</t>
  </si>
  <si>
    <t>ACADSchool2</t>
  </si>
  <si>
    <t>VAProject</t>
  </si>
  <si>
    <t>Project Purpose</t>
  </si>
  <si>
    <t>Please select first</t>
  </si>
  <si>
    <t>Yes</t>
  </si>
  <si>
    <t>Cranleigh CofE Primary School</t>
  </si>
  <si>
    <t>VC</t>
  </si>
  <si>
    <t>GU6 7AN</t>
  </si>
  <si>
    <t>All Saints CofE (Aided) Infant School, Tilford</t>
  </si>
  <si>
    <t>GU10 2DA</t>
  </si>
  <si>
    <t xml:space="preserve">Ashley C of E Primary </t>
  </si>
  <si>
    <t>GST</t>
  </si>
  <si>
    <t>KT12 1HX</t>
  </si>
  <si>
    <t>DFC  (Acting / Actual Site Trustee or Diocesan Authority)</t>
  </si>
  <si>
    <t>No</t>
  </si>
  <si>
    <t>Building Condition / Maintenance</t>
  </si>
  <si>
    <t>Farncombe Infant School</t>
  </si>
  <si>
    <t>GU7 3LT</t>
  </si>
  <si>
    <t>All Saints CofE (Aided) Junior School, Fleet</t>
  </si>
  <si>
    <t>GU51 5AJ</t>
  </si>
  <si>
    <t>Christ's College Guildford</t>
  </si>
  <si>
    <t>GU1 1JY</t>
  </si>
  <si>
    <t>Acting / Actual Site Trustee or Diocesan Authority</t>
  </si>
  <si>
    <t>What's this?</t>
  </si>
  <si>
    <t>Development</t>
  </si>
  <si>
    <t>Frimley CofE Junior School</t>
  </si>
  <si>
    <t>GU16 6ND</t>
  </si>
  <si>
    <t>Bisley CofE (Aided) Primary School</t>
  </si>
  <si>
    <t>GU24 9DF</t>
  </si>
  <si>
    <t>Esher Church Primary School</t>
  </si>
  <si>
    <t>SAT</t>
  </si>
  <si>
    <t>KT10 9DU</t>
  </si>
  <si>
    <t>ACAD</t>
  </si>
  <si>
    <t xml:space="preserve">Health &amp; Safety </t>
  </si>
  <si>
    <t>Grayshott CofE Controlled Primary School</t>
  </si>
  <si>
    <t>GU26 6LR</t>
  </si>
  <si>
    <t>Bramley CofE (Aided) Infant &amp; Nursery School</t>
  </si>
  <si>
    <t>GU5 0AX</t>
  </si>
  <si>
    <t>Esher Church of England High School</t>
  </si>
  <si>
    <t>KT10 8AP</t>
  </si>
  <si>
    <t>Statutory Compliance</t>
  </si>
  <si>
    <t>Leatherhead Trinity School &amp; Nursery</t>
  </si>
  <si>
    <t>KT22 7BP</t>
  </si>
  <si>
    <t>Busbridge CofE (Aided) Junior School</t>
  </si>
  <si>
    <t>GU7 1XA</t>
  </si>
  <si>
    <t>Farnborough Grange Nursery &amp; Infant  School</t>
  </si>
  <si>
    <t>GU14 8HW</t>
  </si>
  <si>
    <t>Other</t>
  </si>
  <si>
    <t>Merrow Infant School</t>
  </si>
  <si>
    <t>GU4 7EA</t>
  </si>
  <si>
    <t>Chandler (The) CofE (Aided) Junior School, Witley</t>
  </si>
  <si>
    <t>GU8 5PB</t>
  </si>
  <si>
    <t>Holy Trinity Primary, West End Woking</t>
  </si>
  <si>
    <t>TAMAT</t>
  </si>
  <si>
    <t>GU24 9JQ</t>
  </si>
  <si>
    <t>Royal Kent School, Primary, Oxshott</t>
  </si>
  <si>
    <t>KT22 0LE</t>
  </si>
  <si>
    <t>Chilworth CofE (Aided) Infant School</t>
  </si>
  <si>
    <t>GU4 8NP</t>
  </si>
  <si>
    <t>Ottershaw Infant School, Marshfields</t>
  </si>
  <si>
    <t>KT16 0JT</t>
  </si>
  <si>
    <t>St James Primary, Weybridge</t>
  </si>
  <si>
    <t>KT13 8PL</t>
  </si>
  <si>
    <t>Christ Church CofE (Aided) Infant School, Virginia Water</t>
  </si>
  <si>
    <t>GU25 4PX</t>
  </si>
  <si>
    <t>Ottershaw Junior School, Christ Church</t>
  </si>
  <si>
    <t>KT16 0JY</t>
  </si>
  <si>
    <t>St Martin's CofE Controlled Primary School</t>
  </si>
  <si>
    <t>RH4 1HW</t>
  </si>
  <si>
    <t>Clandon CofE (Aided) Primary School</t>
  </si>
  <si>
    <t>GU4 7ST</t>
  </si>
  <si>
    <t>Potters Gate CofE Primary School</t>
  </si>
  <si>
    <t>GU9 7BB</t>
  </si>
  <si>
    <t>St Mary's CofE Controlled Primary School, Byfleet</t>
  </si>
  <si>
    <t>KT14 7NJ</t>
  </si>
  <si>
    <t>Crookham CofE (Aided) Infant School</t>
  </si>
  <si>
    <t>GU52 6PU</t>
  </si>
  <si>
    <t>Pyrford C of E Primary</t>
  </si>
  <si>
    <t>Newark</t>
  </si>
  <si>
    <t>GU228SP</t>
  </si>
  <si>
    <t>St Mary's Infant, Shackleford</t>
  </si>
  <si>
    <t>GU8 6AE</t>
  </si>
  <si>
    <t>Ewhurst CofE (Aided) Infant School</t>
  </si>
  <si>
    <t>GU6 7PX</t>
  </si>
  <si>
    <t>Queen Eleanor's CofE Junior School, Guildford</t>
  </si>
  <si>
    <t>GU2 7SD</t>
  </si>
  <si>
    <t>St Michael's CofE Controlled Infant School</t>
  </si>
  <si>
    <t>GU11 3PU</t>
  </si>
  <si>
    <t>Grayswood CofE (Aided) Primary School</t>
  </si>
  <si>
    <t>GU27 2DR</t>
  </si>
  <si>
    <t>St Andrew's Church of England Infant School</t>
  </si>
  <si>
    <t>GU9 7PW</t>
  </si>
  <si>
    <t>St Michael's CofE Controlled Junior School</t>
  </si>
  <si>
    <t>GU11 3SS</t>
  </si>
  <si>
    <t>Holy Trinity Pewley Down (Aided) Junior School, Guildford</t>
  </si>
  <si>
    <t>GU1 3QF</t>
  </si>
  <si>
    <t>St Andrew's CofE Primary School</t>
  </si>
  <si>
    <t>ELT</t>
  </si>
  <si>
    <t>KT11 2AX</t>
  </si>
  <si>
    <t>St Paul’s Infant, Tongham</t>
  </si>
  <si>
    <t>GU10 1EF</t>
  </si>
  <si>
    <t>Horsell CofE (Aided) Junior School</t>
  </si>
  <si>
    <t>GU21 4TA</t>
  </si>
  <si>
    <t>St John's C of E Primary - Dorking</t>
  </si>
  <si>
    <t>RH4 2LR</t>
  </si>
  <si>
    <t>Valley End Infant, Chobham</t>
  </si>
  <si>
    <t>GU24 8TB</t>
  </si>
  <si>
    <t>Lyne &amp; Longcross CofE (Aided) Primary School</t>
  </si>
  <si>
    <t>KT16 0AJ</t>
  </si>
  <si>
    <t xml:space="preserve">St Mark and All Saints CE Primary </t>
  </si>
  <si>
    <t>GU7 2LD</t>
  </si>
  <si>
    <t>Walsh Junior School</t>
  </si>
  <si>
    <t>GU12 6LT</t>
  </si>
  <si>
    <t>Newdigate CofE (Aided) Infant School</t>
  </si>
  <si>
    <t>RH5 5DJ</t>
  </si>
  <si>
    <t>St Mary's CofE Primary School, Chiddingfold</t>
  </si>
  <si>
    <t>GU8 4UF</t>
  </si>
  <si>
    <t>Walsh Memorial Infant School</t>
  </si>
  <si>
    <t>Pewley Down C of E (Aided) Infant</t>
  </si>
  <si>
    <t>GU1 3PT</t>
  </si>
  <si>
    <t>St Paul's C of E Primary, Addlestone</t>
  </si>
  <si>
    <t>KT15 1TD</t>
  </si>
  <si>
    <t>Witley CofE  Infant</t>
  </si>
  <si>
    <t>GU8 5PN</t>
  </si>
  <si>
    <t>Puttenham CofE (Aided) Infant School</t>
  </si>
  <si>
    <t>GU3 1AS</t>
  </si>
  <si>
    <t>Surrey Hills All Saints Primary School</t>
  </si>
  <si>
    <t>RH4 3QF</t>
  </si>
  <si>
    <t>Riverview CofE (Aided) Primary School, Epsom</t>
  </si>
  <si>
    <t>KT19 0JP</t>
  </si>
  <si>
    <t xml:space="preserve">The Holme C of E Primary </t>
  </si>
  <si>
    <t>GU35 8PQ</t>
  </si>
  <si>
    <t>Scott Broadwood CofE (Aided) Infant School, Dorking</t>
  </si>
  <si>
    <t>RH5 5JX</t>
  </si>
  <si>
    <t>The Weald C of E Primary</t>
  </si>
  <si>
    <t>RH5 4QW</t>
  </si>
  <si>
    <t>Send CofE (Aided) Primary School</t>
  </si>
  <si>
    <t>GU23 7BS</t>
  </si>
  <si>
    <t>Waverley Abbey CofE Junior</t>
  </si>
  <si>
    <t>GU10 2AE</t>
  </si>
  <si>
    <t>Shere CofE (Aided) Infant School</t>
  </si>
  <si>
    <t>GU5 9HB</t>
  </si>
  <si>
    <t>St Bartholomew's CofE (Aided) Primary School, Haslemere</t>
  </si>
  <si>
    <t>GU27 1BP</t>
  </si>
  <si>
    <t>St Giles CofE (Aided) Infant School, Ashtead</t>
  </si>
  <si>
    <t>KT21 1EA</t>
  </si>
  <si>
    <t>St James CofE (Aided) Primary School, Elstead</t>
  </si>
  <si>
    <t>GU8 6DH</t>
  </si>
  <si>
    <t>St John's C of E (Aided) Infant</t>
  </si>
  <si>
    <t>GU10 2JE</t>
  </si>
  <si>
    <t>St Jude's CofE (Aided) Junior School, Englefield Green</t>
  </si>
  <si>
    <t>TW20 0RU</t>
  </si>
  <si>
    <t>St Lawrence CofE (Aided) Junior School, East Molesey</t>
  </si>
  <si>
    <t>KT8 9DR</t>
  </si>
  <si>
    <t>St Lawrence CofE (Aided) Primary School, Chobham</t>
  </si>
  <si>
    <t>GU24 8AB</t>
  </si>
  <si>
    <t>St Mark's CofE (Aided) Primary School, Farnborough</t>
  </si>
  <si>
    <t>GU14 6DU</t>
  </si>
  <si>
    <t>St Martin's CofE (Aided) Infant School, Epsom</t>
  </si>
  <si>
    <t>KT18 7AA</t>
  </si>
  <si>
    <t>St Martin's CofE (Aided) Junior School, Epsom</t>
  </si>
  <si>
    <t>KT18 7AD</t>
  </si>
  <si>
    <t>St Mary's CofE (Aided) Infant School, Frensham</t>
  </si>
  <si>
    <t>GU10 3DS</t>
  </si>
  <si>
    <t>St Mary's CofE (Aided) Junior School, Long Ditton</t>
  </si>
  <si>
    <t>KT7 0AD</t>
  </si>
  <si>
    <t>St Mary's CofE (Aided) Primary School, Chessington</t>
  </si>
  <si>
    <t>KT9 2DH</t>
  </si>
  <si>
    <t>St Matthew's CofE (Aided) Infant School, Cobham</t>
  </si>
  <si>
    <t>KT11 3NA</t>
  </si>
  <si>
    <t>St Michael's CofE (Aided) Infant School, Mickleham</t>
  </si>
  <si>
    <t>RH5 6EW</t>
  </si>
  <si>
    <t>St Nicolas CofE (Aided) Infant School, Guildford</t>
  </si>
  <si>
    <t>GU2 4YD</t>
  </si>
  <si>
    <t>St Paul's CofE (Aided) Primary School, Dorking</t>
  </si>
  <si>
    <t>RH4 2HS</t>
  </si>
  <si>
    <t>St Peter's CofE (Aided) Junior School, Farnborough</t>
  </si>
  <si>
    <t>GU14 7AP</t>
  </si>
  <si>
    <t>St Peter's CofE Primary School, Farnham</t>
  </si>
  <si>
    <t>GU9 8TF</t>
  </si>
  <si>
    <t>The Priory C of E (Aided)</t>
  </si>
  <si>
    <t>RH4 3DG</t>
  </si>
  <si>
    <t>Thorpe CofE (Aided) Primary School</t>
  </si>
  <si>
    <t>TW20 8QD</t>
  </si>
  <si>
    <t>Governor's 10%</t>
  </si>
  <si>
    <t>Balance DFC Post Works</t>
  </si>
  <si>
    <t>Outsanding Funding to Works</t>
  </si>
  <si>
    <t xml:space="preserve">Removal of ACF Funding </t>
  </si>
  <si>
    <t>Stag Hill,</t>
  </si>
  <si>
    <t>GU2 7UP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</si>
</sst>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23" x14ac:knownFonts="1">
    <font>
      <sz val="11"/>
      <color theme="1"/>
      <name val="Calibri"/>
      <family val="2"/>
      <scheme val="minor"/>
    </font>
    <font>
      <sz val="11"/>
      <color rgb="FF9C6500"/>
      <name val="Calibri"/>
      <family val="2"/>
      <scheme val="minor"/>
    </font>
    <font>
      <b/>
      <sz val="11"/>
      <color theme="1"/>
      <name val="Calibri"/>
      <family val="2"/>
      <scheme val="minor"/>
    </font>
    <font>
      <b/>
      <sz val="14"/>
      <color rgb="FFC45911"/>
      <name val="Calibri"/>
      <family val="2"/>
    </font>
    <font>
      <sz val="11"/>
      <name val="Calibri"/>
      <family val="2"/>
    </font>
    <font>
      <sz val="11"/>
      <name val="Calibri"/>
      <family val="2"/>
      <scheme val="minor"/>
    </font>
    <font>
      <b/>
      <sz val="11"/>
      <name val="Calibri"/>
      <family val="2"/>
      <scheme val="minor"/>
    </font>
    <font>
      <sz val="10"/>
      <color theme="1"/>
      <name val="Arial"/>
      <family val="2"/>
    </font>
    <font>
      <sz val="10"/>
      <color theme="1"/>
      <name val="Calibri"/>
      <family val="2"/>
    </font>
    <font>
      <sz val="10"/>
      <color theme="1"/>
      <name val="Calibri"/>
      <family val="2"/>
      <scheme val="minor"/>
    </font>
    <font>
      <sz val="11"/>
      <color rgb="FFFF0000"/>
      <name val="Calibri"/>
      <family val="2"/>
      <scheme val="minor"/>
    </font>
    <font>
      <i/>
      <sz val="11"/>
      <color theme="1"/>
      <name val="Calibri"/>
      <family val="2"/>
      <scheme val="minor"/>
    </font>
    <font>
      <sz val="10"/>
      <color rgb="FF000000"/>
      <name val="Arial"/>
      <family val="2"/>
    </font>
    <font>
      <b/>
      <i/>
      <sz val="11"/>
      <color theme="5" tint="-0.249977111117893"/>
      <name val="Calibri"/>
      <family val="2"/>
    </font>
    <font>
      <b/>
      <sz val="11"/>
      <color theme="5" tint="-0.249977111117893"/>
      <name val="Calibri"/>
      <family val="2"/>
      <scheme val="minor"/>
    </font>
    <font>
      <b/>
      <sz val="11"/>
      <color theme="0"/>
      <name val="Calibri"/>
      <family val="2"/>
      <scheme val="minor"/>
    </font>
    <font>
      <sz val="11"/>
      <color rgb="FF006100"/>
      <name val="Calibri"/>
      <family val="2"/>
      <scheme val="minor"/>
    </font>
    <font>
      <b/>
      <sz val="15"/>
      <name val="Calibri"/>
      <family val="2"/>
    </font>
    <font>
      <sz val="10"/>
      <name val="Calibri"/>
      <family val="2"/>
      <scheme val="minor"/>
    </font>
    <font>
      <b/>
      <u/>
      <sz val="15"/>
      <name val="Calibri"/>
      <family val="2"/>
    </font>
    <font>
      <b/>
      <sz val="14"/>
      <name val="Calibri"/>
      <family val="2"/>
      <scheme val="minor"/>
    </font>
    <font>
      <i/>
      <sz val="11"/>
      <color theme="0"/>
      <name val="Calibri"/>
      <family val="2"/>
      <scheme val="minor"/>
    </font>
    <font>
      <sz val="8"/>
      <color theme="1"/>
      <name val="Calibri"/>
      <family val="2"/>
      <scheme val="minor"/>
    </font>
  </fonts>
  <fills count="6">
    <fill>
      <patternFill patternType="none"/>
    </fill>
    <fill>
      <patternFill patternType="gray125"/>
    </fill>
    <fill>
      <patternFill patternType="solid">
        <fgColor rgb="FFFFEB9C"/>
      </patternFill>
    </fill>
    <fill>
      <patternFill patternType="solid">
        <fgColor theme="1"/>
        <bgColor theme="1"/>
      </patternFill>
    </fill>
    <fill>
      <patternFill patternType="solid">
        <fgColor rgb="FFC6EFCE"/>
      </patternFill>
    </fill>
    <fill>
      <patternFill patternType="solid">
        <fgColor rgb="FFFFFF00"/>
        <bgColor indexed="64"/>
      </patternFill>
    </fill>
  </fills>
  <borders count="42">
    <border>
      <left/>
      <right/>
      <top/>
      <bottom/>
      <diagonal/>
    </border>
    <border>
      <left style="thin">
        <color theme="0" tint="-0.34998626667073579"/>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theme="1"/>
      </right>
      <top style="thin">
        <color theme="1"/>
      </top>
      <bottom/>
      <diagonal/>
    </border>
    <border>
      <left/>
      <right/>
      <top style="thin">
        <color theme="1"/>
      </top>
      <bottom/>
      <diagonal/>
    </border>
    <border>
      <left style="thin">
        <color theme="1"/>
      </left>
      <right/>
      <top style="thin">
        <color theme="1"/>
      </top>
      <bottom/>
      <diagonal/>
    </border>
    <border>
      <left style="thin">
        <color theme="1"/>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style="thin">
        <color theme="0" tint="-0.34998626667073579"/>
      </right>
      <top style="medium">
        <color rgb="FF000000"/>
      </top>
      <bottom style="medium">
        <color rgb="FF000000"/>
      </bottom>
      <diagonal/>
    </border>
    <border>
      <left style="thin">
        <color theme="0" tint="-0.34998626667073579"/>
      </left>
      <right style="thin">
        <color theme="0" tint="-0.34998626667073579"/>
      </right>
      <top style="medium">
        <color rgb="FF000000"/>
      </top>
      <bottom style="medium">
        <color rgb="FF000000"/>
      </bottom>
      <diagonal/>
    </border>
    <border>
      <left style="thin">
        <color theme="0" tint="-0.34998626667073579"/>
      </left>
      <right style="medium">
        <color rgb="FF000000"/>
      </right>
      <top style="medium">
        <color rgb="FF000000"/>
      </top>
      <bottom style="medium">
        <color rgb="FF000000"/>
      </bottom>
      <diagonal/>
    </border>
    <border>
      <left style="thin">
        <color theme="0" tint="-0.34998626667073579"/>
      </left>
      <right style="thin">
        <color theme="0" tint="-0.34998626667073579"/>
      </right>
      <top/>
      <bottom/>
      <diagonal/>
    </border>
    <border>
      <left style="medium">
        <color rgb="FF000000"/>
      </left>
      <right style="thin">
        <color theme="0" tint="-0.34998626667073579"/>
      </right>
      <top/>
      <bottom style="medium">
        <color rgb="FF000000"/>
      </bottom>
      <diagonal/>
    </border>
    <border>
      <left style="thin">
        <color theme="0" tint="-0.34998626667073579"/>
      </left>
      <right style="thin">
        <color theme="0" tint="-0.34998626667073579"/>
      </right>
      <top/>
      <bottom style="medium">
        <color rgb="FF000000"/>
      </bottom>
      <diagonal/>
    </border>
    <border>
      <left style="thin">
        <color theme="0" tint="-0.34998626667073579"/>
      </left>
      <right style="medium">
        <color rgb="FF000000"/>
      </right>
      <top/>
      <bottom style="medium">
        <color rgb="FF000000"/>
      </bottom>
      <diagonal/>
    </border>
    <border>
      <left style="thin">
        <color theme="0" tint="-0.34998626667073579"/>
      </left>
      <right style="medium">
        <color rgb="FF000000"/>
      </right>
      <top/>
      <bottom/>
      <diagonal/>
    </border>
    <border>
      <left/>
      <right style="thin">
        <color theme="0" tint="-0.34998626667073579"/>
      </right>
      <top style="medium">
        <color rgb="FF000000"/>
      </top>
      <bottom/>
      <diagonal/>
    </border>
    <border>
      <left style="thin">
        <color theme="0" tint="-0.34998626667073579"/>
      </left>
      <right/>
      <top style="medium">
        <color rgb="FF000000"/>
      </top>
      <bottom/>
      <diagonal/>
    </border>
    <border>
      <left style="thin">
        <color theme="0" tint="-0.34998626667073579"/>
      </left>
      <right/>
      <top style="medium">
        <color rgb="FF000000"/>
      </top>
      <bottom style="medium">
        <color rgb="FF000000"/>
      </bottom>
      <diagonal/>
    </border>
    <border>
      <left/>
      <right style="thin">
        <color theme="0" tint="-0.34998626667073579"/>
      </right>
      <top/>
      <bottom style="medium">
        <color rgb="FF000000"/>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style="medium">
        <color indexed="64"/>
      </right>
      <top/>
      <bottom/>
      <diagonal/>
    </border>
  </borders>
  <cellStyleXfs count="4">
    <xf numFmtId="0" fontId="0" fillId="0" borderId="0"/>
    <xf numFmtId="0" fontId="1" fillId="2" borderId="0" applyNumberFormat="0" applyBorder="0" applyAlignment="0" applyProtection="0"/>
    <xf numFmtId="0" fontId="10" fillId="0" borderId="0" applyNumberFormat="0" applyFill="0" applyBorder="0" applyAlignment="0" applyProtection="0"/>
    <xf numFmtId="0" fontId="16" fillId="4" borderId="0" applyNumberFormat="0" applyBorder="0" applyAlignment="0" applyProtection="0"/>
  </cellStyleXfs>
  <cellXfs count="173">
    <xf numFmtId="0" fontId="0" fillId="0" borderId="0" xfId="0"/>
    <xf numFmtId="0" fontId="5" fillId="0" borderId="0" xfId="0" applyFont="1" applyAlignment="1">
      <alignment horizontal="left"/>
    </xf>
    <xf numFmtId="0" fontId="6" fillId="0" borderId="0" xfId="0" applyFont="1" applyAlignment="1">
      <alignment horizontal="left"/>
    </xf>
    <xf numFmtId="0" fontId="4" fillId="0" borderId="0" xfId="0" applyFont="1" applyAlignment="1">
      <alignment vertical="center"/>
    </xf>
    <xf numFmtId="0" fontId="0" fillId="0" borderId="0" xfId="0" applyAlignment="1">
      <alignment horizontal="left" indent="1"/>
    </xf>
    <xf numFmtId="0" fontId="5" fillId="0" borderId="0" xfId="0" applyFont="1"/>
    <xf numFmtId="0" fontId="9" fillId="0" borderId="0" xfId="0" applyFont="1" applyAlignment="1">
      <alignment horizontal="left" vertical="top" wrapText="1"/>
    </xf>
    <xf numFmtId="0" fontId="0" fillId="0" borderId="0" xfId="0" applyAlignment="1">
      <alignment horizontal="left"/>
    </xf>
    <xf numFmtId="0" fontId="0" fillId="0" borderId="0" xfId="0" applyProtection="1">
      <protection hidden="1"/>
    </xf>
    <xf numFmtId="1" fontId="0" fillId="0" borderId="0" xfId="0" applyNumberFormat="1" applyProtection="1">
      <protection hidden="1"/>
    </xf>
    <xf numFmtId="0" fontId="12" fillId="0" borderId="7" xfId="0" applyFont="1" applyBorder="1" applyAlignment="1" applyProtection="1">
      <alignment vertical="top"/>
      <protection hidden="1"/>
    </xf>
    <xf numFmtId="0" fontId="12" fillId="0" borderId="6" xfId="0" applyFont="1" applyBorder="1" applyAlignment="1" applyProtection="1">
      <alignment vertical="top"/>
      <protection hidden="1"/>
    </xf>
    <xf numFmtId="0" fontId="8" fillId="0" borderId="0" xfId="0" applyFont="1" applyProtection="1">
      <protection hidden="1"/>
    </xf>
    <xf numFmtId="0" fontId="9" fillId="0" borderId="0" xfId="1" applyFont="1" applyFill="1" applyBorder="1" applyProtection="1">
      <protection hidden="1"/>
    </xf>
    <xf numFmtId="0" fontId="7" fillId="0" borderId="0" xfId="0" applyFont="1" applyProtection="1">
      <protection hidden="1"/>
    </xf>
    <xf numFmtId="1" fontId="0" fillId="0" borderId="10" xfId="0" applyNumberFormat="1" applyBorder="1"/>
    <xf numFmtId="0" fontId="0" fillId="0" borderId="9" xfId="0" applyBorder="1"/>
    <xf numFmtId="0" fontId="0" fillId="0" borderId="8" xfId="0" applyBorder="1"/>
    <xf numFmtId="0" fontId="14" fillId="0" borderId="0" xfId="2" applyFont="1" applyBorder="1" applyAlignment="1" applyProtection="1">
      <alignment horizontal="left"/>
    </xf>
    <xf numFmtId="0" fontId="0" fillId="0" borderId="9" xfId="0" applyBorder="1" applyProtection="1">
      <protection hidden="1"/>
    </xf>
    <xf numFmtId="0" fontId="15" fillId="3" borderId="10" xfId="0" applyFont="1" applyFill="1" applyBorder="1"/>
    <xf numFmtId="0" fontId="2" fillId="0" borderId="0" xfId="0" applyFont="1"/>
    <xf numFmtId="0" fontId="2" fillId="0" borderId="0" xfId="0" applyFont="1" applyAlignment="1">
      <alignment wrapText="1"/>
    </xf>
    <xf numFmtId="0" fontId="11" fillId="0" borderId="0" xfId="0" applyFont="1" applyAlignment="1">
      <alignment horizontal="left" wrapText="1"/>
    </xf>
    <xf numFmtId="0" fontId="11" fillId="0" borderId="0" xfId="0" applyFont="1"/>
    <xf numFmtId="0" fontId="0" fillId="0" borderId="0" xfId="0" applyAlignment="1">
      <alignment horizontal="left" wrapText="1" indent="1"/>
    </xf>
    <xf numFmtId="0" fontId="0" fillId="0" borderId="0" xfId="0" applyAlignment="1">
      <alignment wrapText="1"/>
    </xf>
    <xf numFmtId="0" fontId="13" fillId="0" borderId="0" xfId="0" applyFont="1" applyAlignment="1">
      <alignment vertical="center" wrapText="1"/>
    </xf>
    <xf numFmtId="0" fontId="17" fillId="0" borderId="0" xfId="0" applyFont="1" applyAlignment="1">
      <alignment horizontal="left" vertical="center"/>
    </xf>
    <xf numFmtId="0" fontId="5" fillId="0" borderId="0" xfId="0" applyFont="1" applyAlignment="1">
      <alignment horizontal="right"/>
    </xf>
    <xf numFmtId="0" fontId="0" fillId="0" borderId="0" xfId="0" applyAlignment="1">
      <alignment horizontal="right"/>
    </xf>
    <xf numFmtId="0" fontId="5" fillId="0" borderId="0" xfId="0" applyFont="1" applyAlignment="1" applyProtection="1">
      <alignment horizontal="left" wrapText="1"/>
      <protection locked="0"/>
    </xf>
    <xf numFmtId="0" fontId="0" fillId="0" borderId="0" xfId="0" applyProtection="1">
      <protection locked="0"/>
    </xf>
    <xf numFmtId="164" fontId="0" fillId="0" borderId="0" xfId="0" applyNumberFormat="1" applyProtection="1">
      <protection locked="0"/>
    </xf>
    <xf numFmtId="164" fontId="0" fillId="0" borderId="0" xfId="0" applyNumberFormat="1"/>
    <xf numFmtId="0" fontId="0" fillId="0" borderId="0" xfId="0" applyAlignment="1" applyProtection="1">
      <alignment horizontal="right"/>
      <protection locked="0"/>
    </xf>
    <xf numFmtId="0" fontId="2" fillId="0" borderId="0" xfId="0" applyFont="1" applyAlignment="1">
      <alignment horizontal="left" vertical="top" wrapText="1" indent="1"/>
    </xf>
    <xf numFmtId="0" fontId="9" fillId="0" borderId="0" xfId="0" applyFont="1" applyAlignment="1" applyProtection="1">
      <alignment horizontal="left" vertical="top" wrapText="1"/>
      <protection locked="0"/>
    </xf>
    <xf numFmtId="0" fontId="2" fillId="0" borderId="0" xfId="0" applyFont="1" applyAlignment="1">
      <alignment horizontal="left" vertical="top" wrapText="1"/>
    </xf>
    <xf numFmtId="0" fontId="11" fillId="0" borderId="0" xfId="0" applyFont="1" applyAlignment="1">
      <alignment horizontal="left" vertical="top" wrapText="1" indent="1"/>
    </xf>
    <xf numFmtId="0" fontId="18" fillId="0" borderId="0" xfId="0" applyFont="1" applyAlignment="1" applyProtection="1">
      <alignment vertical="top" wrapText="1"/>
      <protection locked="0"/>
    </xf>
    <xf numFmtId="0" fontId="0" fillId="0" borderId="8" xfId="0" applyBorder="1" applyProtection="1">
      <protection hidden="1"/>
    </xf>
    <xf numFmtId="1" fontId="0" fillId="0" borderId="10" xfId="0" applyNumberFormat="1" applyBorder="1" applyProtection="1">
      <protection hidden="1"/>
    </xf>
    <xf numFmtId="0" fontId="0" fillId="0" borderId="10" xfId="0" applyBorder="1" applyProtection="1">
      <protection hidden="1"/>
    </xf>
    <xf numFmtId="0" fontId="6" fillId="0" borderId="0" xfId="0" applyFont="1" applyAlignment="1">
      <alignment horizontal="left" wrapText="1"/>
    </xf>
    <xf numFmtId="0" fontId="0" fillId="0" borderId="0" xfId="0" applyAlignment="1">
      <alignment vertical="center"/>
    </xf>
    <xf numFmtId="0" fontId="14" fillId="0" borderId="0" xfId="2" applyFont="1" applyBorder="1" applyAlignment="1" applyProtection="1">
      <alignment horizontal="left" vertical="top"/>
    </xf>
    <xf numFmtId="1" fontId="0" fillId="0" borderId="11" xfId="0" applyNumberFormat="1" applyBorder="1" applyProtection="1">
      <protection hidden="1"/>
    </xf>
    <xf numFmtId="0" fontId="0" fillId="0" borderId="0" xfId="0" applyAlignment="1">
      <alignment horizontal="left" vertical="top"/>
    </xf>
    <xf numFmtId="0" fontId="19" fillId="0" borderId="0" xfId="0" applyFont="1" applyAlignment="1">
      <alignment horizontal="left" vertical="center"/>
    </xf>
    <xf numFmtId="0" fontId="2" fillId="0" borderId="0" xfId="0" applyFont="1" applyAlignment="1">
      <alignment horizontal="left" wrapText="1"/>
    </xf>
    <xf numFmtId="0" fontId="2" fillId="0" borderId="0" xfId="0" applyFont="1" applyAlignment="1">
      <alignment horizontal="left" wrapText="1" indent="1"/>
    </xf>
    <xf numFmtId="0" fontId="20" fillId="0" borderId="0" xfId="0" applyFont="1"/>
    <xf numFmtId="0" fontId="0" fillId="0" borderId="0" xfId="0" applyAlignment="1">
      <alignment horizontal="center"/>
    </xf>
    <xf numFmtId="0" fontId="9" fillId="0" borderId="0" xfId="0" applyFont="1"/>
    <xf numFmtId="49" fontId="0" fillId="0" borderId="0" xfId="0" applyNumberFormat="1"/>
    <xf numFmtId="0" fontId="0" fillId="0" borderId="21" xfId="0" applyBorder="1"/>
    <xf numFmtId="0" fontId="6" fillId="0" borderId="12" xfId="0" applyFont="1" applyBorder="1" applyAlignment="1">
      <alignment horizontal="left" wrapText="1"/>
    </xf>
    <xf numFmtId="0" fontId="0" fillId="0" borderId="24" xfId="0" applyBorder="1" applyAlignment="1">
      <alignment horizontal="right"/>
    </xf>
    <xf numFmtId="0" fontId="0" fillId="0" borderId="25" xfId="0" applyBorder="1" applyAlignment="1">
      <alignment horizontal="right"/>
    </xf>
    <xf numFmtId="0" fontId="5" fillId="0" borderId="26" xfId="0" applyFont="1" applyBorder="1" applyAlignment="1">
      <alignment horizontal="right"/>
    </xf>
    <xf numFmtId="0" fontId="6" fillId="0" borderId="23" xfId="0" applyFont="1" applyBorder="1" applyAlignment="1">
      <alignment horizontal="left" wrapText="1"/>
    </xf>
    <xf numFmtId="0" fontId="6" fillId="0" borderId="20" xfId="0" applyFont="1" applyBorder="1" applyAlignment="1">
      <alignment horizontal="left"/>
    </xf>
    <xf numFmtId="0" fontId="6" fillId="0" borderId="12" xfId="0" applyFont="1" applyBorder="1" applyAlignment="1">
      <alignment horizontal="left"/>
    </xf>
    <xf numFmtId="0" fontId="2" fillId="0" borderId="12" xfId="0" applyFont="1" applyBorder="1"/>
    <xf numFmtId="0" fontId="0" fillId="0" borderId="27" xfId="0" applyBorder="1" applyAlignment="1">
      <alignment horizontal="right"/>
    </xf>
    <xf numFmtId="0" fontId="0" fillId="0" borderId="31" xfId="0" applyBorder="1" applyAlignment="1">
      <alignment horizontal="right"/>
    </xf>
    <xf numFmtId="0" fontId="5" fillId="0" borderId="5" xfId="0" applyFont="1" applyBorder="1" applyAlignment="1">
      <alignment horizontal="right"/>
    </xf>
    <xf numFmtId="0" fontId="2" fillId="0" borderId="20" xfId="0" applyFont="1" applyBorder="1" applyAlignment="1">
      <alignment horizontal="left" indent="1"/>
    </xf>
    <xf numFmtId="0" fontId="6" fillId="0" borderId="15" xfId="0" applyFont="1" applyBorder="1" applyAlignment="1">
      <alignment horizontal="left"/>
    </xf>
    <xf numFmtId="0" fontId="22" fillId="0" borderId="36" xfId="0" applyFont="1" applyBorder="1" applyAlignment="1">
      <alignment vertical="center" wrapText="1"/>
    </xf>
    <xf numFmtId="0" fontId="22" fillId="0" borderId="37" xfId="0" applyFont="1" applyBorder="1" applyAlignment="1">
      <alignment vertical="center" wrapText="1"/>
    </xf>
    <xf numFmtId="0" fontId="22" fillId="0" borderId="39" xfId="0" applyFont="1" applyBorder="1" applyAlignment="1">
      <alignment vertical="center" wrapText="1"/>
    </xf>
    <xf numFmtId="0" fontId="22" fillId="0" borderId="38" xfId="0" applyFont="1" applyBorder="1" applyAlignment="1">
      <alignment horizontal="left" vertical="center" wrapText="1"/>
    </xf>
    <xf numFmtId="14" fontId="22" fillId="0" borderId="39" xfId="0" applyNumberFormat="1" applyFont="1" applyBorder="1" applyAlignment="1">
      <alignment vertical="center" wrapText="1"/>
    </xf>
    <xf numFmtId="0" fontId="0" fillId="5" borderId="0" xfId="0" applyFill="1" applyAlignment="1">
      <alignment horizontal="left" wrapText="1" indent="1"/>
    </xf>
    <xf numFmtId="0" fontId="22" fillId="0" borderId="41" xfId="0" applyFont="1" applyBorder="1" applyAlignment="1">
      <alignment horizontal="left" vertical="center" wrapText="1"/>
    </xf>
    <xf numFmtId="0" fontId="22" fillId="0" borderId="40" xfId="0" applyFont="1" applyBorder="1" applyAlignment="1">
      <alignment vertical="center" wrapText="1"/>
    </xf>
    <xf numFmtId="14" fontId="22" fillId="0" borderId="40" xfId="0" applyNumberFormat="1" applyFont="1" applyBorder="1" applyAlignment="1">
      <alignment vertical="center" wrapText="1"/>
    </xf>
    <xf numFmtId="0" fontId="22" fillId="0" borderId="6" xfId="0" applyFont="1" applyBorder="1" applyAlignment="1">
      <alignment horizontal="left" vertical="center" wrapText="1"/>
    </xf>
    <xf numFmtId="0" fontId="22" fillId="0" borderId="6" xfId="0" applyFont="1" applyBorder="1" applyAlignment="1">
      <alignment vertical="center" wrapText="1"/>
    </xf>
    <xf numFmtId="14" fontId="22" fillId="0" borderId="6" xfId="0" applyNumberFormat="1" applyFont="1" applyBorder="1"/>
    <xf numFmtId="164" fontId="0" fillId="0" borderId="3" xfId="0" applyNumberFormat="1" applyBorder="1" applyAlignment="1">
      <alignment horizontal="center"/>
    </xf>
    <xf numFmtId="164" fontId="0" fillId="0" borderId="4" xfId="0" applyNumberFormat="1" applyBorder="1" applyAlignment="1">
      <alignment horizontal="center"/>
    </xf>
    <xf numFmtId="0" fontId="2" fillId="0" borderId="0" xfId="0" applyFont="1" applyAlignment="1">
      <alignment horizontal="left" vertical="top"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4" xfId="0" applyFont="1" applyBorder="1" applyAlignment="1">
      <alignment horizontal="left" vertical="top" wrapText="1"/>
    </xf>
    <xf numFmtId="0" fontId="2" fillId="0" borderId="18" xfId="0" applyFont="1" applyBorder="1" applyAlignment="1">
      <alignment horizontal="left" vertical="top" wrapText="1"/>
    </xf>
    <xf numFmtId="0" fontId="2" fillId="0" borderId="19"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17" xfId="0" applyFont="1" applyBorder="1" applyAlignment="1">
      <alignment horizontal="left" vertical="top" wrapText="1"/>
    </xf>
    <xf numFmtId="0" fontId="6" fillId="0" borderId="0" xfId="0" applyFont="1" applyAlignment="1">
      <alignment horizontal="left"/>
    </xf>
    <xf numFmtId="0" fontId="6" fillId="0" borderId="5" xfId="0" applyFont="1" applyBorder="1" applyAlignment="1">
      <alignment horizontal="left"/>
    </xf>
    <xf numFmtId="0" fontId="0" fillId="0" borderId="12" xfId="0" applyBorder="1"/>
    <xf numFmtId="0" fontId="0" fillId="0" borderId="13" xfId="0" applyBorder="1"/>
    <xf numFmtId="0" fontId="0" fillId="0" borderId="14" xfId="0" applyBorder="1"/>
    <xf numFmtId="0" fontId="0" fillId="0" borderId="20" xfId="0" applyBorder="1"/>
    <xf numFmtId="0" fontId="0" fillId="0" borderId="21" xfId="0" applyBorder="1"/>
    <xf numFmtId="0" fontId="0" fillId="0" borderId="22" xfId="0" applyBorder="1"/>
    <xf numFmtId="0" fontId="0" fillId="0" borderId="0" xfId="0" applyAlignment="1">
      <alignment wrapText="1"/>
    </xf>
    <xf numFmtId="0" fontId="18" fillId="0" borderId="12" xfId="0" applyFont="1" applyBorder="1" applyAlignment="1" applyProtection="1">
      <alignment vertical="top" wrapText="1"/>
      <protection locked="0"/>
    </xf>
    <xf numFmtId="0" fontId="18" fillId="0" borderId="13" xfId="0" applyFont="1" applyBorder="1" applyAlignment="1" applyProtection="1">
      <alignment vertical="top" wrapText="1"/>
      <protection locked="0"/>
    </xf>
    <xf numFmtId="0" fontId="18" fillId="0" borderId="14" xfId="0" applyFont="1" applyBorder="1" applyAlignment="1" applyProtection="1">
      <alignment vertical="top" wrapText="1"/>
      <protection locked="0"/>
    </xf>
    <xf numFmtId="0" fontId="18" fillId="0" borderId="18" xfId="0" applyFont="1" applyBorder="1" applyAlignment="1" applyProtection="1">
      <alignment vertical="top" wrapText="1"/>
      <protection locked="0"/>
    </xf>
    <xf numFmtId="0" fontId="18" fillId="0" borderId="0" xfId="0" applyFont="1" applyAlignment="1" applyProtection="1">
      <alignment vertical="top" wrapText="1"/>
      <protection locked="0"/>
    </xf>
    <xf numFmtId="0" fontId="18" fillId="0" borderId="19" xfId="0" applyFont="1" applyBorder="1" applyAlignment="1" applyProtection="1">
      <alignment vertical="top" wrapText="1"/>
      <protection locked="0"/>
    </xf>
    <xf numFmtId="0" fontId="18" fillId="0" borderId="15" xfId="0" applyFont="1" applyBorder="1" applyAlignment="1" applyProtection="1">
      <alignment vertical="top" wrapText="1"/>
      <protection locked="0"/>
    </xf>
    <xf numFmtId="0" fontId="18" fillId="0" borderId="16" xfId="0" applyFont="1" applyBorder="1" applyAlignment="1" applyProtection="1">
      <alignment vertical="top" wrapText="1"/>
      <protection locked="0"/>
    </xf>
    <xf numFmtId="0" fontId="18" fillId="0" borderId="17" xfId="0" applyFont="1" applyBorder="1" applyAlignment="1" applyProtection="1">
      <alignment vertical="top" wrapText="1"/>
      <protection locked="0"/>
    </xf>
    <xf numFmtId="0" fontId="6" fillId="0" borderId="0" xfId="0" applyFont="1"/>
    <xf numFmtId="0" fontId="6" fillId="0" borderId="16" xfId="0" applyFont="1" applyBorder="1"/>
    <xf numFmtId="0" fontId="2" fillId="0" borderId="0" xfId="0" applyFont="1"/>
    <xf numFmtId="0" fontId="0" fillId="0" borderId="0" xfId="0" applyAlignment="1">
      <alignment horizontal="left" indent="1"/>
    </xf>
    <xf numFmtId="164" fontId="11" fillId="0" borderId="0" xfId="0" applyNumberFormat="1" applyFont="1"/>
    <xf numFmtId="0" fontId="0" fillId="0" borderId="0" xfId="0"/>
    <xf numFmtId="0" fontId="5" fillId="0" borderId="16" xfId="0" applyFont="1" applyBorder="1"/>
    <xf numFmtId="0" fontId="5" fillId="0" borderId="35" xfId="0" applyFont="1" applyBorder="1"/>
    <xf numFmtId="0" fontId="0" fillId="0" borderId="13" xfId="0" applyBorder="1" applyAlignment="1">
      <alignment horizontal="center"/>
    </xf>
    <xf numFmtId="0" fontId="0" fillId="0" borderId="0" xfId="0" applyAlignment="1">
      <alignment horizontal="center"/>
    </xf>
    <xf numFmtId="0" fontId="0" fillId="0" borderId="0" xfId="0" applyAlignment="1">
      <alignment vertical="center"/>
    </xf>
    <xf numFmtId="0" fontId="9" fillId="0" borderId="0" xfId="0" applyFont="1" applyAlignment="1">
      <alignment wrapText="1"/>
    </xf>
    <xf numFmtId="0" fontId="9" fillId="0" borderId="0" xfId="0" applyFont="1"/>
    <xf numFmtId="0" fontId="0" fillId="0" borderId="15" xfId="0" applyBorder="1" applyProtection="1">
      <protection locked="0"/>
    </xf>
    <xf numFmtId="0" fontId="0" fillId="0" borderId="16" xfId="0" applyBorder="1" applyProtection="1">
      <protection locked="0"/>
    </xf>
    <xf numFmtId="0" fontId="0" fillId="0" borderId="17" xfId="0" applyBorder="1" applyProtection="1">
      <protection locked="0"/>
    </xf>
    <xf numFmtId="0" fontId="0" fillId="0" borderId="28" xfId="0" applyBorder="1" applyProtection="1">
      <protection locked="0"/>
    </xf>
    <xf numFmtId="0" fontId="0" fillId="0" borderId="29" xfId="0" applyBorder="1" applyProtection="1">
      <protection locked="0"/>
    </xf>
    <xf numFmtId="0" fontId="0" fillId="0" borderId="30" xfId="0" applyBorder="1" applyProtection="1">
      <protection locked="0"/>
    </xf>
    <xf numFmtId="164" fontId="0" fillId="0" borderId="1" xfId="0" applyNumberFormat="1" applyBorder="1" applyProtection="1">
      <protection locked="0"/>
    </xf>
    <xf numFmtId="164" fontId="0" fillId="0" borderId="2" xfId="0" applyNumberFormat="1" applyBorder="1" applyProtection="1">
      <protection locked="0"/>
    </xf>
    <xf numFmtId="0" fontId="6" fillId="0" borderId="20" xfId="0" applyFont="1" applyBorder="1" applyAlignment="1">
      <alignment horizontal="left"/>
    </xf>
    <xf numFmtId="0" fontId="6" fillId="0" borderId="17" xfId="0" applyFont="1" applyBorder="1" applyAlignment="1">
      <alignment horizontal="left"/>
    </xf>
    <xf numFmtId="0" fontId="0" fillId="0" borderId="16" xfId="0" applyBorder="1" applyAlignment="1" applyProtection="1">
      <alignment horizontal="center"/>
      <protection locked="0"/>
    </xf>
    <xf numFmtId="0" fontId="0" fillId="0" borderId="17" xfId="0" applyBorder="1" applyAlignment="1" applyProtection="1">
      <alignment horizontal="center"/>
      <protection locked="0"/>
    </xf>
    <xf numFmtId="164" fontId="0" fillId="0" borderId="34" xfId="0" applyNumberFormat="1" applyBorder="1" applyProtection="1">
      <protection locked="0"/>
    </xf>
    <xf numFmtId="164" fontId="0" fillId="0" borderId="22" xfId="0" applyNumberFormat="1" applyBorder="1" applyProtection="1">
      <protection locked="0"/>
    </xf>
    <xf numFmtId="0" fontId="0" fillId="0" borderId="0" xfId="0" applyAlignment="1">
      <alignment horizontal="left"/>
    </xf>
    <xf numFmtId="0" fontId="0" fillId="0" borderId="5" xfId="0" applyBorder="1" applyAlignment="1">
      <alignment horizontal="left"/>
    </xf>
    <xf numFmtId="164" fontId="0" fillId="0" borderId="1" xfId="0" applyNumberFormat="1" applyBorder="1"/>
    <xf numFmtId="164" fontId="0" fillId="0" borderId="2" xfId="0" applyNumberFormat="1" applyBorder="1"/>
    <xf numFmtId="0" fontId="6" fillId="0" borderId="0" xfId="0" applyFont="1" applyAlignment="1">
      <alignment horizontal="left" wrapText="1"/>
    </xf>
    <xf numFmtId="164" fontId="0" fillId="0" borderId="3" xfId="0" applyNumberFormat="1" applyBorder="1" applyProtection="1">
      <protection locked="0"/>
    </xf>
    <xf numFmtId="164" fontId="0" fillId="0" borderId="4" xfId="0" applyNumberFormat="1" applyBorder="1" applyProtection="1">
      <protection locked="0"/>
    </xf>
    <xf numFmtId="0" fontId="6" fillId="0" borderId="12" xfId="0" applyFont="1" applyBorder="1" applyAlignment="1">
      <alignment horizontal="left" wrapText="1"/>
    </xf>
    <xf numFmtId="0" fontId="6" fillId="0" borderId="13" xfId="0" applyFont="1" applyBorder="1" applyAlignment="1">
      <alignment horizontal="left" wrapText="1"/>
    </xf>
    <xf numFmtId="0" fontId="6" fillId="0" borderId="14" xfId="0" applyFont="1" applyBorder="1" applyAlignment="1">
      <alignment horizontal="left" wrapText="1"/>
    </xf>
    <xf numFmtId="0" fontId="6" fillId="0" borderId="18" xfId="0" applyFont="1" applyBorder="1" applyAlignment="1">
      <alignment horizontal="left" wrapText="1"/>
    </xf>
    <xf numFmtId="0" fontId="6" fillId="0" borderId="19" xfId="0" applyFont="1" applyBorder="1" applyAlignment="1">
      <alignment horizontal="left" wrapText="1"/>
    </xf>
    <xf numFmtId="0" fontId="6" fillId="0" borderId="15" xfId="0" applyFont="1" applyBorder="1" applyAlignment="1">
      <alignment horizontal="left" wrapText="1"/>
    </xf>
    <xf numFmtId="0" fontId="6" fillId="0" borderId="16" xfId="0" applyFont="1" applyBorder="1" applyAlignment="1">
      <alignment horizontal="left" wrapText="1"/>
    </xf>
    <xf numFmtId="0" fontId="6" fillId="0" borderId="17" xfId="0" applyFont="1" applyBorder="1" applyAlignment="1">
      <alignment horizontal="left" wrapText="1"/>
    </xf>
    <xf numFmtId="0" fontId="2" fillId="0" borderId="16" xfId="0" applyFont="1" applyBorder="1" applyProtection="1">
      <protection locked="0"/>
    </xf>
    <xf numFmtId="0" fontId="2" fillId="0" borderId="17" xfId="0" applyFont="1" applyBorder="1" applyProtection="1">
      <protection locked="0"/>
    </xf>
    <xf numFmtId="0" fontId="2" fillId="0" borderId="0" xfId="0" applyFont="1" applyAlignment="1">
      <alignment horizontal="left" vertical="top"/>
    </xf>
    <xf numFmtId="0" fontId="0" fillId="0" borderId="0" xfId="0" applyAlignment="1">
      <alignment horizontal="left" vertical="top" wrapText="1"/>
    </xf>
    <xf numFmtId="0" fontId="0" fillId="0" borderId="0" xfId="0" applyAlignment="1">
      <alignment horizontal="left" vertical="top"/>
    </xf>
    <xf numFmtId="0" fontId="0" fillId="0" borderId="0" xfId="0" applyAlignment="1">
      <alignment horizontal="center" vertical="center"/>
    </xf>
    <xf numFmtId="0" fontId="2" fillId="0" borderId="0" xfId="0" applyFont="1" applyAlignment="1">
      <alignment vertical="center" wrapText="1"/>
    </xf>
    <xf numFmtId="0" fontId="3" fillId="0" borderId="0" xfId="0" applyFont="1" applyAlignment="1">
      <alignment vertical="center"/>
    </xf>
    <xf numFmtId="0" fontId="0" fillId="0" borderId="0" xfId="0" applyAlignment="1">
      <alignment vertical="center" wrapText="1"/>
    </xf>
    <xf numFmtId="0" fontId="2" fillId="0" borderId="0" xfId="0" applyFont="1" applyAlignment="1">
      <alignment horizontal="left"/>
    </xf>
    <xf numFmtId="0" fontId="6" fillId="5" borderId="13" xfId="3" applyFont="1" applyFill="1" applyBorder="1" applyAlignment="1" applyProtection="1">
      <alignment horizontal="left" wrapText="1"/>
      <protection locked="0"/>
    </xf>
    <xf numFmtId="0" fontId="6" fillId="5" borderId="32" xfId="3" applyFont="1" applyFill="1" applyBorder="1" applyAlignment="1" applyProtection="1">
      <alignment horizontal="left" wrapText="1"/>
      <protection locked="0"/>
    </xf>
    <xf numFmtId="0" fontId="21" fillId="0" borderId="33" xfId="3" applyFont="1" applyFill="1" applyBorder="1" applyAlignment="1" applyProtection="1">
      <alignment horizontal="left" wrapText="1"/>
      <protection locked="0"/>
    </xf>
    <xf numFmtId="0" fontId="21" fillId="0" borderId="13" xfId="3" applyFont="1" applyFill="1" applyBorder="1" applyAlignment="1" applyProtection="1">
      <alignment horizontal="left" wrapText="1"/>
      <protection locked="0"/>
    </xf>
    <xf numFmtId="0" fontId="5" fillId="0" borderId="24" xfId="0" applyFont="1" applyBorder="1" applyAlignment="1" applyProtection="1">
      <alignment horizontal="left" wrapText="1"/>
      <protection locked="0"/>
    </xf>
    <xf numFmtId="0" fontId="5" fillId="0" borderId="25" xfId="0" applyFont="1" applyBorder="1" applyAlignment="1" applyProtection="1">
      <alignment horizontal="left" wrapText="1"/>
      <protection locked="0"/>
    </xf>
    <xf numFmtId="0" fontId="5" fillId="0" borderId="26" xfId="0" applyFont="1" applyBorder="1" applyAlignment="1" applyProtection="1">
      <alignment horizontal="left" wrapText="1"/>
      <protection locked="0"/>
    </xf>
    <xf numFmtId="0" fontId="5" fillId="0" borderId="28" xfId="0" applyFont="1" applyBorder="1" applyAlignment="1" applyProtection="1">
      <alignment horizontal="left" wrapText="1"/>
      <protection locked="0"/>
    </xf>
    <xf numFmtId="0" fontId="5" fillId="0" borderId="29" xfId="0" applyFont="1" applyBorder="1" applyAlignment="1" applyProtection="1">
      <alignment horizontal="left" wrapText="1"/>
      <protection locked="0"/>
    </xf>
    <xf numFmtId="0" fontId="0" fillId="0" borderId="0" xfId="0" applyAlignment="1">
      <alignment horizontal="left" wrapText="1" indent="1"/>
    </xf>
  </cellXfs>
  <cellStyles count="4">
    <cellStyle name="Good" xfId="3" builtinId="26"/>
    <cellStyle name="Neutral" xfId="1" builtinId="28"/>
    <cellStyle name="Normal" xfId="0" builtinId="0"/>
    <cellStyle name="Warning Text" xfId="2" builtinId="11"/>
  </cellStyles>
  <dxfs count="48">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1" formatCode="0"/>
      <protection locked="1" hidden="1"/>
    </dxf>
    <dxf>
      <numFmt numFmtId="0" formatCode="General"/>
      <protection locked="1" hidden="1"/>
    </dxf>
    <dxf>
      <protection locked="1" hidden="1"/>
    </dxf>
    <dxf>
      <protection locked="1" hidden="1"/>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1"/>
    </dxf>
    <dxf>
      <border outline="0">
        <bottom style="thin">
          <color indexed="64"/>
        </bottom>
      </border>
    </dxf>
    <dxf>
      <font>
        <b val="0"/>
        <i val="0"/>
        <strike val="0"/>
        <condense val="0"/>
        <extend val="0"/>
        <outline val="0"/>
        <shadow val="0"/>
        <u val="none"/>
        <vertAlign val="baseline"/>
        <sz val="10"/>
        <color rgb="FF000000"/>
        <name val="ARIAL"/>
        <scheme val="none"/>
      </font>
      <alignment horizontal="general" vertical="top" textRotation="0" wrapText="0" indent="0" justifyLastLine="0" shrinkToFit="0" readingOrder="0"/>
      <protection locked="1" hidden="1"/>
    </dxf>
    <dxf>
      <font>
        <b val="0"/>
        <i val="0"/>
        <strike val="0"/>
        <condense val="0"/>
        <extend val="0"/>
        <outline val="0"/>
        <shadow val="0"/>
        <u val="none"/>
        <vertAlign val="baseline"/>
        <sz val="11"/>
        <color theme="1"/>
        <name val="Calibri"/>
        <scheme val="minor"/>
      </font>
      <alignment horizontal="general" vertical="bottom" textRotation="0" wrapText="0" indent="0" justifyLastLine="0" shrinkToFit="0" readingOrder="0"/>
      <protection locked="1" hidden="1"/>
    </dxf>
    <dxf>
      <protection locked="1" hidden="1"/>
    </dxf>
    <dxf>
      <protection locked="1" hidden="1"/>
    </dxf>
    <dxf>
      <protection locked="1" hidden="1"/>
    </dxf>
    <dxf>
      <protection locked="1" hidden="1"/>
    </dxf>
    <dxf>
      <protection locked="1" hidden="1"/>
    </dxf>
    <dxf>
      <protection locked="1" hidden="1"/>
    </dxf>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1" formatCode="0"/>
      <protection locked="1" hidden="1"/>
    </dxf>
    <dxf>
      <protection locked="1" hidden="1"/>
    </dxf>
    <dxf>
      <protection locked="1" hidden="1"/>
    </dxf>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0" formatCode="General"/>
      <protection locked="1" hidden="1"/>
    </dxf>
    <dxf>
      <numFmt numFmtId="1" formatCode="0"/>
      <protection locked="1" hidden="1"/>
    </dxf>
    <dxf>
      <protection locked="1" hidden="1"/>
    </dxf>
    <dxf>
      <protection locked="1" hidden="1"/>
    </dxf>
    <dxf>
      <numFmt numFmtId="0" formatCode="General"/>
      <protection locked="1" hidden="1"/>
    </dxf>
    <dxf>
      <numFmt numFmtId="0" formatCode="General"/>
      <protection locked="1" hidden="1"/>
    </dxf>
    <dxf>
      <numFmt numFmtId="0" formatCode="General"/>
      <protection locked="1" hidden="1"/>
    </dxf>
    <dxf>
      <numFmt numFmtId="1" formatCode="0"/>
      <border diagonalUp="0" diagonalDown="0">
        <left style="thin">
          <color theme="1"/>
        </left>
        <right/>
        <top style="thin">
          <color theme="1"/>
        </top>
        <bottom/>
        <vertical/>
        <horizontal/>
      </border>
      <protection locked="1" hidden="1"/>
    </dxf>
    <dxf>
      <numFmt numFmtId="0" formatCode="General"/>
      <border diagonalUp="0" diagonalDown="0">
        <left/>
        <right/>
        <top style="thin">
          <color theme="1"/>
        </top>
        <bottom/>
        <vertical/>
        <horizontal/>
      </border>
      <protection locked="1" hidden="1"/>
    </dxf>
    <dxf>
      <numFmt numFmtId="0" formatCode="General"/>
      <border diagonalUp="0" diagonalDown="0">
        <left/>
        <right/>
        <top style="thin">
          <color theme="1"/>
        </top>
        <bottom/>
        <vertical/>
        <horizontal/>
      </border>
      <protection locked="1" hidden="1"/>
    </dxf>
    <dxf>
      <numFmt numFmtId="0" formatCode="General"/>
      <border diagonalUp="0" diagonalDown="0">
        <left/>
        <right/>
        <top style="thin">
          <color theme="1"/>
        </top>
        <bottom/>
        <vertical/>
        <horizontal/>
      </border>
      <protection locked="1" hidden="1"/>
    </dxf>
    <dxf>
      <protection locked="1" hidden="1"/>
    </dxf>
    <dxf>
      <protection locked="1" hidden="1"/>
    </dxf>
    <dxf>
      <font>
        <b val="0"/>
        <i val="0"/>
        <strike val="0"/>
        <condense val="0"/>
        <extend val="0"/>
        <outline val="0"/>
        <shadow val="0"/>
        <u val="none"/>
        <vertAlign val="baseline"/>
        <sz val="11"/>
        <color theme="1"/>
        <name val="Calibri"/>
        <family val="2"/>
        <scheme val="minor"/>
      </font>
      <alignment horizontal="left" vertical="bottom" textRotation="0" wrapText="0" indent="0" justifyLastLine="0" shrinkToFit="0" readingOrder="0"/>
    </dxf>
    <dxf>
      <border diagonalUp="0" diagonalDown="0">
        <left style="medium">
          <color indexed="64"/>
        </left>
        <right style="medium">
          <color indexed="64"/>
        </right>
        <top style="medium">
          <color indexed="64"/>
        </top>
        <bottom style="medium">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6</xdr:col>
      <xdr:colOff>390524</xdr:colOff>
      <xdr:row>0</xdr:row>
      <xdr:rowOff>0</xdr:rowOff>
    </xdr:from>
    <xdr:to>
      <xdr:col>8</xdr:col>
      <xdr:colOff>219075</xdr:colOff>
      <xdr:row>3</xdr:row>
      <xdr:rowOff>168788</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352924" y="0"/>
          <a:ext cx="1819275" cy="817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rwilliamson1/AppData/Local/Microsoft/Windows/INetCache/Content.Outlook/BY0USS5B/SCA%20Use%20of%20Funds%20Stateme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Guildford/School%20Buildings/SchoolAcct/BALANCES/Payment%20Authorisation%20Record%20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ement (MAT submission)"/>
      <sheetName val="Source Data"/>
      <sheetName val="Extract"/>
      <sheetName val="Category Descriptors"/>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 table"/>
      <sheetName val="All Transactions"/>
      <sheetName val="Reports"/>
      <sheetName val="Xledger"/>
      <sheetName val="All Project Costs"/>
      <sheetName val="All Project Receipts"/>
      <sheetName val="All Funding Exp"/>
      <sheetName val="Project Template"/>
      <sheetName val="2019-onwards "/>
      <sheetName val="New Link Matrix"/>
      <sheetName val="Suppliers List"/>
      <sheetName val="2018"/>
      <sheetName val="2017"/>
      <sheetName val="VAT Claim Sheet"/>
      <sheetName val="School Data"/>
      <sheetName val="LBMW Invoices"/>
      <sheetName val="Cost Split for Access 2018"/>
      <sheetName val="NGA Project Approvals"/>
      <sheetName val="VC Approvals"/>
      <sheetName val="Drop down lists"/>
      <sheetName val="Supplier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3">
          <cell r="A3" t="str">
            <v>All Saints CofE (Aided) Infant School, Tilford</v>
          </cell>
          <cell r="B3">
            <v>125198</v>
          </cell>
          <cell r="C3">
            <v>936</v>
          </cell>
          <cell r="D3">
            <v>3407</v>
          </cell>
          <cell r="E3" t="str">
            <v>VA</v>
          </cell>
          <cell r="F3" t="str">
            <v>VA</v>
          </cell>
          <cell r="S3" t="str">
            <v>GU10 2DA</v>
          </cell>
        </row>
        <row r="4">
          <cell r="A4" t="str">
            <v>All Saints CofE (Aided) Junior School, Fleet</v>
          </cell>
          <cell r="B4">
            <v>116358</v>
          </cell>
          <cell r="C4">
            <v>850</v>
          </cell>
          <cell r="D4">
            <v>3330</v>
          </cell>
          <cell r="E4" t="str">
            <v>VA</v>
          </cell>
          <cell r="F4" t="str">
            <v>VA</v>
          </cell>
          <cell r="S4" t="str">
            <v>GU51 5AJ</v>
          </cell>
        </row>
        <row r="5">
          <cell r="A5" t="str">
            <v xml:space="preserve">Ashley C of E Primary </v>
          </cell>
          <cell r="B5">
            <v>141294</v>
          </cell>
          <cell r="C5">
            <v>936</v>
          </cell>
          <cell r="D5">
            <v>3930</v>
          </cell>
          <cell r="E5" t="str">
            <v>GST</v>
          </cell>
          <cell r="F5" t="str">
            <v>ACAD</v>
          </cell>
          <cell r="S5" t="str">
            <v>KT12 1HX</v>
          </cell>
        </row>
        <row r="6">
          <cell r="A6" t="str">
            <v>Bisley CofE (Aided) Primary School</v>
          </cell>
          <cell r="B6">
            <v>125153</v>
          </cell>
          <cell r="C6">
            <v>936</v>
          </cell>
          <cell r="D6">
            <v>3050</v>
          </cell>
          <cell r="E6" t="str">
            <v>VA</v>
          </cell>
          <cell r="F6" t="str">
            <v>VA</v>
          </cell>
          <cell r="S6" t="str">
            <v>GU24 9DF</v>
          </cell>
        </row>
        <row r="7">
          <cell r="A7" t="str">
            <v>Bramley CofE (Aided) Infant &amp; Nursery School</v>
          </cell>
          <cell r="B7">
            <v>125243</v>
          </cell>
          <cell r="C7">
            <v>936</v>
          </cell>
          <cell r="D7">
            <v>3925</v>
          </cell>
          <cell r="E7" t="str">
            <v>VA</v>
          </cell>
          <cell r="F7" t="str">
            <v>VA</v>
          </cell>
          <cell r="S7" t="str">
            <v>GU5 0AX</v>
          </cell>
        </row>
        <row r="8">
          <cell r="A8" t="str">
            <v>Busbridge CofE (Aided) Junior School</v>
          </cell>
          <cell r="B8">
            <v>125186</v>
          </cell>
          <cell r="C8">
            <v>936</v>
          </cell>
          <cell r="D8">
            <v>3350</v>
          </cell>
          <cell r="E8" t="str">
            <v>VA</v>
          </cell>
          <cell r="F8" t="str">
            <v>VA</v>
          </cell>
          <cell r="S8" t="str">
            <v>GU7 1XA</v>
          </cell>
        </row>
        <row r="9">
          <cell r="A9" t="str">
            <v>Chandler (The) CofE (Aided) Junior School, Witley</v>
          </cell>
          <cell r="B9">
            <v>125200</v>
          </cell>
          <cell r="C9">
            <v>936</v>
          </cell>
          <cell r="D9">
            <v>3415</v>
          </cell>
          <cell r="E9" t="str">
            <v>VA</v>
          </cell>
          <cell r="F9" t="str">
            <v>VA</v>
          </cell>
          <cell r="S9" t="str">
            <v>GU8 5PB</v>
          </cell>
        </row>
        <row r="10">
          <cell r="A10" t="str">
            <v>Chilworth CofE (Aided) Infant School</v>
          </cell>
          <cell r="B10">
            <v>125167</v>
          </cell>
          <cell r="C10">
            <v>936</v>
          </cell>
          <cell r="D10">
            <v>3317</v>
          </cell>
          <cell r="E10" t="str">
            <v>VA</v>
          </cell>
          <cell r="F10" t="str">
            <v>VA</v>
          </cell>
          <cell r="S10" t="str">
            <v>GU4 8NP</v>
          </cell>
        </row>
        <row r="11">
          <cell r="A11" t="str">
            <v>Christ Church CofE (Aided) Infant School, Virginia Water</v>
          </cell>
          <cell r="B11">
            <v>125175</v>
          </cell>
          <cell r="C11">
            <v>936</v>
          </cell>
          <cell r="D11">
            <v>3334</v>
          </cell>
          <cell r="E11" t="str">
            <v>CLOSED</v>
          </cell>
          <cell r="F11" t="str">
            <v>CLOSED</v>
          </cell>
          <cell r="S11" t="str">
            <v>GU25 4PX</v>
          </cell>
        </row>
        <row r="12">
          <cell r="A12" t="str">
            <v>Clandon CofE (Aided) Primary School</v>
          </cell>
          <cell r="B12">
            <v>125199</v>
          </cell>
          <cell r="C12">
            <v>936</v>
          </cell>
          <cell r="D12">
            <v>3408</v>
          </cell>
          <cell r="E12" t="str">
            <v>VA</v>
          </cell>
          <cell r="F12" t="str">
            <v>VA</v>
          </cell>
          <cell r="S12" t="str">
            <v>GU4 7ST</v>
          </cell>
        </row>
        <row r="13">
          <cell r="A13" t="str">
            <v>Christ's College Guildford</v>
          </cell>
          <cell r="B13">
            <v>142490</v>
          </cell>
          <cell r="C13">
            <v>936</v>
          </cell>
          <cell r="D13">
            <v>4028</v>
          </cell>
          <cell r="E13" t="str">
            <v>GST</v>
          </cell>
          <cell r="F13" t="str">
            <v>ACAD</v>
          </cell>
          <cell r="S13" t="str">
            <v>GU1 1JY</v>
          </cell>
        </row>
        <row r="14">
          <cell r="A14" t="str">
            <v>Crookham CofE (Aided) Infant School</v>
          </cell>
          <cell r="B14">
            <v>116403</v>
          </cell>
          <cell r="C14">
            <v>850</v>
          </cell>
          <cell r="D14">
            <v>3666</v>
          </cell>
          <cell r="E14" t="str">
            <v>VA</v>
          </cell>
          <cell r="F14" t="str">
            <v>VA</v>
          </cell>
          <cell r="S14" t="str">
            <v>GU52 6PU</v>
          </cell>
        </row>
        <row r="15">
          <cell r="A15" t="str">
            <v>Cranleigh CofE Primary School</v>
          </cell>
          <cell r="B15">
            <v>135566</v>
          </cell>
          <cell r="C15">
            <v>936</v>
          </cell>
          <cell r="D15">
            <v>3944</v>
          </cell>
          <cell r="E15" t="str">
            <v>VC</v>
          </cell>
          <cell r="F15" t="str">
            <v>VC</v>
          </cell>
          <cell r="S15" t="str">
            <v>GU6 7AN</v>
          </cell>
        </row>
        <row r="16">
          <cell r="A16" t="str">
            <v>Ewhurst CofE (Aided) Infant School</v>
          </cell>
          <cell r="B16">
            <v>125181</v>
          </cell>
          <cell r="C16">
            <v>936</v>
          </cell>
          <cell r="D16">
            <v>3344</v>
          </cell>
          <cell r="E16" t="str">
            <v>VA</v>
          </cell>
          <cell r="F16" t="str">
            <v>VA</v>
          </cell>
          <cell r="S16" t="str">
            <v>GU6 7PX</v>
          </cell>
        </row>
        <row r="17">
          <cell r="A17" t="str">
            <v>Esher Church Primary School</v>
          </cell>
          <cell r="B17">
            <v>141733</v>
          </cell>
          <cell r="C17">
            <v>936</v>
          </cell>
          <cell r="D17">
            <v>3337</v>
          </cell>
          <cell r="E17" t="str">
            <v>SAT</v>
          </cell>
          <cell r="F17" t="str">
            <v>ACAD</v>
          </cell>
          <cell r="S17" t="str">
            <v>KT10 9DU</v>
          </cell>
        </row>
        <row r="18">
          <cell r="A18" t="str">
            <v>Esher Church of England High School</v>
          </cell>
          <cell r="B18">
            <v>140650</v>
          </cell>
          <cell r="C18">
            <v>936</v>
          </cell>
          <cell r="D18">
            <v>4508</v>
          </cell>
          <cell r="E18" t="str">
            <v>SAAT</v>
          </cell>
          <cell r="F18" t="str">
            <v>ACAD</v>
          </cell>
          <cell r="S18" t="str">
            <v>KT10 8AP</v>
          </cell>
        </row>
        <row r="19">
          <cell r="A19" t="str">
            <v>Grayswood CofE (Aided) Primary School</v>
          </cell>
          <cell r="B19">
            <v>125245</v>
          </cell>
          <cell r="C19">
            <v>936</v>
          </cell>
          <cell r="D19">
            <v>3927</v>
          </cell>
          <cell r="E19" t="str">
            <v>VA</v>
          </cell>
          <cell r="F19" t="str">
            <v>VA</v>
          </cell>
          <cell r="S19" t="str">
            <v>GU27 2DR</v>
          </cell>
        </row>
        <row r="20">
          <cell r="A20" t="str">
            <v>Farnborough Grange Nursery &amp; Infant  School</v>
          </cell>
          <cell r="B20">
            <v>144899</v>
          </cell>
          <cell r="C20">
            <v>850</v>
          </cell>
          <cell r="D20">
            <v>2522</v>
          </cell>
          <cell r="E20" t="str">
            <v>GST</v>
          </cell>
          <cell r="F20" t="str">
            <v>ACAD</v>
          </cell>
          <cell r="S20" t="str">
            <v>GU14 8HW</v>
          </cell>
        </row>
        <row r="21">
          <cell r="A21" t="str">
            <v>Farncombe Infant School</v>
          </cell>
          <cell r="B21">
            <v>125145</v>
          </cell>
          <cell r="C21">
            <v>936</v>
          </cell>
          <cell r="D21">
            <v>3026</v>
          </cell>
          <cell r="E21" t="str">
            <v>VC</v>
          </cell>
          <cell r="F21" t="str">
            <v>VC</v>
          </cell>
          <cell r="S21" t="str">
            <v>GU7 3LT</v>
          </cell>
        </row>
        <row r="22">
          <cell r="A22" t="str">
            <v>Frimley CofE Junior School</v>
          </cell>
          <cell r="B22">
            <v>125152</v>
          </cell>
          <cell r="C22">
            <v>936</v>
          </cell>
          <cell r="D22">
            <v>3049</v>
          </cell>
          <cell r="E22" t="str">
            <v>VC</v>
          </cell>
          <cell r="F22" t="str">
            <v>VC</v>
          </cell>
          <cell r="S22" t="str">
            <v>GU16 6ND</v>
          </cell>
        </row>
        <row r="23">
          <cell r="A23" t="str">
            <v>Grayshott CofE Controlled Primary School</v>
          </cell>
          <cell r="B23">
            <v>116290</v>
          </cell>
          <cell r="C23">
            <v>850</v>
          </cell>
          <cell r="D23">
            <v>3067</v>
          </cell>
          <cell r="E23" t="str">
            <v>VC</v>
          </cell>
          <cell r="F23" t="str">
            <v>VC</v>
          </cell>
          <cell r="S23" t="str">
            <v>GU26 6LR</v>
          </cell>
        </row>
        <row r="24">
          <cell r="A24" t="str">
            <v>Holy Trinity Pewley Down (Aided) Junior School, Guildford</v>
          </cell>
          <cell r="B24">
            <v>125288</v>
          </cell>
          <cell r="C24">
            <v>936</v>
          </cell>
          <cell r="D24">
            <v>5206</v>
          </cell>
          <cell r="E24" t="str">
            <v>VA</v>
          </cell>
          <cell r="F24" t="str">
            <v>VA</v>
          </cell>
          <cell r="S24" t="str">
            <v>GU1 3QF</v>
          </cell>
        </row>
        <row r="25">
          <cell r="A25" t="str">
            <v xml:space="preserve">St Mark and All Saints CE Primary </v>
          </cell>
          <cell r="B25">
            <v>146781</v>
          </cell>
          <cell r="C25">
            <v>936</v>
          </cell>
          <cell r="D25">
            <v>2043</v>
          </cell>
          <cell r="E25" t="str">
            <v>GST</v>
          </cell>
          <cell r="F25" t="str">
            <v>ACAD</v>
          </cell>
          <cell r="S25" t="str">
            <v>GU7 2LD</v>
          </cell>
        </row>
        <row r="26">
          <cell r="A26" t="str">
            <v>Horsell CofE (Aided) Junior School</v>
          </cell>
          <cell r="B26">
            <v>125201</v>
          </cell>
          <cell r="C26">
            <v>936</v>
          </cell>
          <cell r="D26">
            <v>3416</v>
          </cell>
          <cell r="E26" t="str">
            <v>VA</v>
          </cell>
          <cell r="F26" t="str">
            <v>VA</v>
          </cell>
          <cell r="S26" t="str">
            <v>GU21 4TA</v>
          </cell>
        </row>
        <row r="27">
          <cell r="A27" t="str">
            <v>Holy Trinity Primary, West End Woking</v>
          </cell>
          <cell r="B27">
            <v>145700</v>
          </cell>
          <cell r="C27">
            <v>936</v>
          </cell>
          <cell r="D27">
            <v>3014</v>
          </cell>
          <cell r="E27" t="str">
            <v>TAMAT</v>
          </cell>
          <cell r="F27" t="str">
            <v>ACAD</v>
          </cell>
          <cell r="S27" t="str">
            <v>GU24 9JQ</v>
          </cell>
        </row>
        <row r="28">
          <cell r="A28" t="str">
            <v>Lyne &amp; Longcross CofE (Aided) Primary School</v>
          </cell>
          <cell r="B28">
            <v>125137</v>
          </cell>
          <cell r="C28">
            <v>936</v>
          </cell>
          <cell r="D28">
            <v>3931</v>
          </cell>
          <cell r="E28" t="str">
            <v>VA</v>
          </cell>
          <cell r="F28" t="str">
            <v>VA</v>
          </cell>
          <cell r="S28" t="str">
            <v>KT16 0AJ</v>
          </cell>
        </row>
        <row r="29">
          <cell r="A29" t="str">
            <v>Leatherhead Trinity School &amp; Nursery</v>
          </cell>
          <cell r="B29">
            <v>135009</v>
          </cell>
          <cell r="C29">
            <v>936</v>
          </cell>
          <cell r="D29">
            <v>3940</v>
          </cell>
          <cell r="E29" t="str">
            <v>VC</v>
          </cell>
          <cell r="F29" t="str">
            <v>VC</v>
          </cell>
          <cell r="S29" t="str">
            <v>KT22 7BP</v>
          </cell>
        </row>
        <row r="30">
          <cell r="A30" t="str">
            <v>Newdigate CofE (Aided) Infant School</v>
          </cell>
          <cell r="B30">
            <v>125192</v>
          </cell>
          <cell r="C30">
            <v>936</v>
          </cell>
          <cell r="D30">
            <v>3375</v>
          </cell>
          <cell r="E30" t="str">
            <v>VA</v>
          </cell>
          <cell r="F30" t="str">
            <v>VA</v>
          </cell>
          <cell r="S30" t="str">
            <v>RH5 5DJ</v>
          </cell>
        </row>
        <row r="31">
          <cell r="A31" t="str">
            <v>Merrow Infant School</v>
          </cell>
          <cell r="B31">
            <v>125160</v>
          </cell>
          <cell r="C31">
            <v>936</v>
          </cell>
          <cell r="D31">
            <v>3061</v>
          </cell>
          <cell r="E31" t="str">
            <v>VC</v>
          </cell>
          <cell r="F31" t="str">
            <v>VC</v>
          </cell>
          <cell r="S31" t="str">
            <v>GU4 7EA</v>
          </cell>
        </row>
        <row r="32">
          <cell r="A32" t="str">
            <v>Pewley Down C of E (Aided) Infant</v>
          </cell>
          <cell r="B32">
            <v>136755</v>
          </cell>
          <cell r="C32">
            <v>936</v>
          </cell>
          <cell r="D32">
            <v>2001</v>
          </cell>
          <cell r="E32" t="str">
            <v>VA</v>
          </cell>
          <cell r="F32" t="str">
            <v>VA</v>
          </cell>
          <cell r="S32" t="str">
            <v>GU1 3PT</v>
          </cell>
        </row>
        <row r="33">
          <cell r="A33" t="str">
            <v>Ottershaw Infant School, Marshfields</v>
          </cell>
          <cell r="B33">
            <v>146420</v>
          </cell>
          <cell r="C33">
            <v>936</v>
          </cell>
          <cell r="D33">
            <v>3052</v>
          </cell>
          <cell r="E33" t="str">
            <v>GST</v>
          </cell>
          <cell r="F33" t="str">
            <v>ACAD</v>
          </cell>
          <cell r="S33" t="str">
            <v>KT16 0JT</v>
          </cell>
        </row>
        <row r="34">
          <cell r="A34" t="str">
            <v>Ottershaw Junior School, Christ Church</v>
          </cell>
          <cell r="B34">
            <v>146419</v>
          </cell>
          <cell r="C34">
            <v>936</v>
          </cell>
          <cell r="D34">
            <v>3012</v>
          </cell>
          <cell r="E34" t="str">
            <v>GST</v>
          </cell>
          <cell r="F34" t="str">
            <v>ACAD</v>
          </cell>
          <cell r="S34" t="str">
            <v>KT16 0JY</v>
          </cell>
        </row>
        <row r="35">
          <cell r="A35" t="str">
            <v>Puttenham CofE (Aided) Infant School</v>
          </cell>
          <cell r="B35">
            <v>125195</v>
          </cell>
          <cell r="C35">
            <v>936</v>
          </cell>
          <cell r="D35">
            <v>3381</v>
          </cell>
          <cell r="E35" t="str">
            <v>VA</v>
          </cell>
          <cell r="F35" t="str">
            <v>VA</v>
          </cell>
          <cell r="S35" t="str">
            <v>GU3 1AS</v>
          </cell>
        </row>
        <row r="36">
          <cell r="A36" t="str">
            <v>Potters Gate CofE Primary School</v>
          </cell>
          <cell r="B36">
            <v>145278</v>
          </cell>
          <cell r="C36">
            <v>936</v>
          </cell>
          <cell r="D36">
            <v>3062</v>
          </cell>
          <cell r="E36" t="str">
            <v>GST</v>
          </cell>
          <cell r="F36" t="str">
            <v>ACAD</v>
          </cell>
          <cell r="S36" t="str">
            <v>GU9 7BB</v>
          </cell>
        </row>
        <row r="37">
          <cell r="A37" t="str">
            <v>Riverview CofE (Aided) Primary School, Epsom</v>
          </cell>
          <cell r="B37">
            <v>131072</v>
          </cell>
          <cell r="C37">
            <v>936</v>
          </cell>
          <cell r="D37">
            <v>3065</v>
          </cell>
          <cell r="E37" t="str">
            <v>VA</v>
          </cell>
          <cell r="F37" t="str">
            <v>VA</v>
          </cell>
          <cell r="S37" t="str">
            <v>KT19 0JP</v>
          </cell>
        </row>
        <row r="38">
          <cell r="A38" t="str">
            <v>Pyrford C of E Primary</v>
          </cell>
          <cell r="B38">
            <v>140929</v>
          </cell>
          <cell r="C38">
            <v>936</v>
          </cell>
          <cell r="D38">
            <v>3934</v>
          </cell>
          <cell r="E38" t="str">
            <v>Newark</v>
          </cell>
          <cell r="F38" t="str">
            <v>ACAD</v>
          </cell>
          <cell r="S38" t="str">
            <v>GU228SP</v>
          </cell>
        </row>
        <row r="39">
          <cell r="A39" t="str">
            <v>Queen Eleanor's CofE Junior School, Guildford</v>
          </cell>
          <cell r="B39">
            <v>141446</v>
          </cell>
          <cell r="C39">
            <v>936</v>
          </cell>
          <cell r="D39">
            <v>3353</v>
          </cell>
          <cell r="E39" t="str">
            <v>GST</v>
          </cell>
          <cell r="F39" t="str">
            <v>ACAD</v>
          </cell>
          <cell r="S39" t="str">
            <v>GU2 7SD</v>
          </cell>
        </row>
        <row r="40">
          <cell r="A40" t="str">
            <v>Scott Broadwood CofE (Aided) Infant School, Dorking</v>
          </cell>
          <cell r="B40">
            <v>125241</v>
          </cell>
          <cell r="C40">
            <v>936</v>
          </cell>
          <cell r="D40">
            <v>3923</v>
          </cell>
          <cell r="E40" t="str">
            <v>VA</v>
          </cell>
          <cell r="F40" t="str">
            <v>VA</v>
          </cell>
          <cell r="S40" t="str">
            <v>RH5 5JX</v>
          </cell>
        </row>
        <row r="41">
          <cell r="A41" t="str">
            <v>Royal Kent School, Primary, Oxshott</v>
          </cell>
          <cell r="B41">
            <v>125143</v>
          </cell>
          <cell r="C41">
            <v>936</v>
          </cell>
          <cell r="D41">
            <v>3022</v>
          </cell>
          <cell r="E41" t="str">
            <v>VC</v>
          </cell>
          <cell r="F41" t="str">
            <v>VC</v>
          </cell>
          <cell r="S41" t="str">
            <v>KT22 0LE</v>
          </cell>
        </row>
        <row r="42">
          <cell r="A42" t="str">
            <v>Send CofE (Aided) Primary School</v>
          </cell>
          <cell r="B42">
            <v>125218</v>
          </cell>
          <cell r="C42">
            <v>936</v>
          </cell>
          <cell r="D42">
            <v>3468</v>
          </cell>
          <cell r="E42" t="str">
            <v>VA</v>
          </cell>
          <cell r="F42" t="str">
            <v>VA</v>
          </cell>
          <cell r="S42" t="str">
            <v>GU23 7BS</v>
          </cell>
        </row>
        <row r="43">
          <cell r="A43" t="str">
            <v>Shere CofE (Aided) Infant School</v>
          </cell>
          <cell r="B43">
            <v>125246</v>
          </cell>
          <cell r="C43">
            <v>936</v>
          </cell>
          <cell r="D43">
            <v>3928</v>
          </cell>
          <cell r="E43" t="str">
            <v>VA</v>
          </cell>
          <cell r="F43" t="str">
            <v>VA</v>
          </cell>
          <cell r="S43" t="str">
            <v>GU5 9HB</v>
          </cell>
        </row>
        <row r="44">
          <cell r="A44" t="str">
            <v>St Bartholomew's CofE (Aided) Primary School, Haslemere</v>
          </cell>
          <cell r="B44">
            <v>125242</v>
          </cell>
          <cell r="C44">
            <v>936</v>
          </cell>
          <cell r="D44">
            <v>3924</v>
          </cell>
          <cell r="E44" t="str">
            <v>VA</v>
          </cell>
          <cell r="F44" t="str">
            <v>VA</v>
          </cell>
          <cell r="S44" t="str">
            <v>GU27 1BP</v>
          </cell>
        </row>
        <row r="45">
          <cell r="A45" t="str">
            <v>St Andrew's Church of England Infant School</v>
          </cell>
          <cell r="B45">
            <v>144330</v>
          </cell>
          <cell r="C45">
            <v>936</v>
          </cell>
          <cell r="D45">
            <v>3024</v>
          </cell>
          <cell r="E45" t="str">
            <v>GST</v>
          </cell>
          <cell r="F45" t="str">
            <v>ACAD</v>
          </cell>
          <cell r="S45" t="str">
            <v>GU9 7PW</v>
          </cell>
        </row>
        <row r="46">
          <cell r="A46" t="str">
            <v>St Andrew's CofE Primary School</v>
          </cell>
          <cell r="B46">
            <v>143626</v>
          </cell>
          <cell r="C46">
            <v>936</v>
          </cell>
          <cell r="D46">
            <v>3059</v>
          </cell>
          <cell r="E46" t="str">
            <v>ELT</v>
          </cell>
          <cell r="F46" t="str">
            <v>ACAD</v>
          </cell>
          <cell r="S46" t="str">
            <v>KT11 2AX</v>
          </cell>
        </row>
        <row r="47">
          <cell r="A47" t="str">
            <v>St Giles CofE (Aided) Infant School, Ashtead</v>
          </cell>
          <cell r="B47">
            <v>125190</v>
          </cell>
          <cell r="C47">
            <v>936</v>
          </cell>
          <cell r="D47">
            <v>3369</v>
          </cell>
          <cell r="E47" t="str">
            <v>VA</v>
          </cell>
          <cell r="F47" t="str">
            <v>VA</v>
          </cell>
          <cell r="S47" t="str">
            <v>KT21 1EA</v>
          </cell>
        </row>
        <row r="48">
          <cell r="A48" t="str">
            <v>St James CofE (Aided) Primary School, Elstead</v>
          </cell>
          <cell r="B48">
            <v>125176</v>
          </cell>
          <cell r="C48">
            <v>936</v>
          </cell>
          <cell r="D48">
            <v>3335</v>
          </cell>
          <cell r="E48" t="str">
            <v>VA</v>
          </cell>
          <cell r="F48" t="str">
            <v>VA</v>
          </cell>
          <cell r="S48" t="str">
            <v>GU8 6DH</v>
          </cell>
        </row>
        <row r="49">
          <cell r="A49" t="str">
            <v>St John's C of E (Aided) Infant</v>
          </cell>
          <cell r="B49">
            <v>125184</v>
          </cell>
          <cell r="C49">
            <v>936</v>
          </cell>
          <cell r="D49">
            <v>3347</v>
          </cell>
          <cell r="E49" t="str">
            <v>VA</v>
          </cell>
          <cell r="F49" t="str">
            <v>VA</v>
          </cell>
          <cell r="S49" t="str">
            <v>GU10 2JE</v>
          </cell>
        </row>
        <row r="50">
          <cell r="A50" t="str">
            <v>St James Primary, Weybridge</v>
          </cell>
          <cell r="B50">
            <v>125163</v>
          </cell>
          <cell r="C50">
            <v>936</v>
          </cell>
          <cell r="D50">
            <v>3064</v>
          </cell>
          <cell r="E50" t="str">
            <v>VC</v>
          </cell>
          <cell r="F50" t="str">
            <v>VC</v>
          </cell>
          <cell r="S50" t="str">
            <v>KT13 8PL</v>
          </cell>
        </row>
        <row r="51">
          <cell r="A51" t="str">
            <v>St Jude’s Infant CE School</v>
          </cell>
          <cell r="B51">
            <v>125101</v>
          </cell>
          <cell r="C51">
            <v>936</v>
          </cell>
          <cell r="D51"/>
          <cell r="E51" t="str">
            <v>VA</v>
          </cell>
          <cell r="F51" t="str">
            <v>VA</v>
          </cell>
          <cell r="S51"/>
        </row>
        <row r="52">
          <cell r="A52" t="str">
            <v>St John's C of E Primary - Dorking</v>
          </cell>
          <cell r="B52">
            <v>139721</v>
          </cell>
          <cell r="C52">
            <v>936</v>
          </cell>
          <cell r="D52">
            <v>2016</v>
          </cell>
          <cell r="E52" t="str">
            <v>GST</v>
          </cell>
          <cell r="F52" t="str">
            <v>ACAD</v>
          </cell>
          <cell r="S52" t="str">
            <v>RH4 2LR</v>
          </cell>
        </row>
        <row r="53">
          <cell r="A53" t="str">
            <v>St Jude's CofE (Aided) Junior School, Englefield Green</v>
          </cell>
          <cell r="B53">
            <v>125173</v>
          </cell>
          <cell r="C53">
            <v>936</v>
          </cell>
          <cell r="D53">
            <v>3331</v>
          </cell>
          <cell r="E53" t="str">
            <v>VA</v>
          </cell>
          <cell r="F53" t="str">
            <v>VA</v>
          </cell>
          <cell r="S53" t="str">
            <v>TW20 0RU</v>
          </cell>
        </row>
        <row r="54">
          <cell r="A54" t="str">
            <v>St Lawrence CofE (Aided) Junior School, East Molesey</v>
          </cell>
          <cell r="B54">
            <v>125179</v>
          </cell>
          <cell r="C54">
            <v>936</v>
          </cell>
          <cell r="D54">
            <v>3341</v>
          </cell>
          <cell r="E54" t="str">
            <v>VA</v>
          </cell>
          <cell r="F54" t="str">
            <v>VA</v>
          </cell>
          <cell r="S54" t="str">
            <v>KT8 9DR</v>
          </cell>
        </row>
        <row r="55">
          <cell r="A55" t="str">
            <v>St Lawrence CofE (Aided) Primary School, Chobham</v>
          </cell>
          <cell r="B55">
            <v>125168</v>
          </cell>
          <cell r="C55">
            <v>936</v>
          </cell>
          <cell r="D55">
            <v>3318</v>
          </cell>
          <cell r="E55" t="str">
            <v>VA</v>
          </cell>
          <cell r="F55" t="str">
            <v>VA</v>
          </cell>
          <cell r="S55" t="str">
            <v>GU24 8AB</v>
          </cell>
        </row>
        <row r="56">
          <cell r="A56" t="str">
            <v>St Mark's CofE (Aided) Primary School, Farnborough</v>
          </cell>
          <cell r="B56">
            <v>116389</v>
          </cell>
          <cell r="C56">
            <v>850</v>
          </cell>
          <cell r="D56">
            <v>3501</v>
          </cell>
          <cell r="E56" t="str">
            <v>VA</v>
          </cell>
          <cell r="F56" t="str">
            <v>VA</v>
          </cell>
          <cell r="S56" t="str">
            <v>GU14 6DU</v>
          </cell>
        </row>
        <row r="57">
          <cell r="A57" t="str">
            <v>St Martin's CofE (Aided) Infant School, Epsom</v>
          </cell>
          <cell r="B57">
            <v>125157</v>
          </cell>
          <cell r="C57">
            <v>936</v>
          </cell>
          <cell r="D57">
            <v>3055</v>
          </cell>
          <cell r="E57" t="str">
            <v>ELT</v>
          </cell>
          <cell r="F57" t="str">
            <v>ACAD</v>
          </cell>
          <cell r="S57" t="str">
            <v>KT18 7AA</v>
          </cell>
        </row>
        <row r="58">
          <cell r="A58" t="str">
            <v>St Martin's CofE (Aided) Junior School, Epsom</v>
          </cell>
          <cell r="B58">
            <v>125142</v>
          </cell>
          <cell r="C58">
            <v>936</v>
          </cell>
          <cell r="D58">
            <v>3019</v>
          </cell>
          <cell r="E58" t="str">
            <v>ELT</v>
          </cell>
          <cell r="F58" t="str">
            <v>ACAD</v>
          </cell>
          <cell r="S58" t="str">
            <v>KT18 7AD</v>
          </cell>
        </row>
        <row r="59">
          <cell r="A59" t="str">
            <v>St Martin's CofE Controlled Primary School</v>
          </cell>
          <cell r="B59">
            <v>125141</v>
          </cell>
          <cell r="C59">
            <v>936</v>
          </cell>
          <cell r="D59">
            <v>3016</v>
          </cell>
          <cell r="E59" t="str">
            <v>VC</v>
          </cell>
          <cell r="F59" t="str">
            <v>VC</v>
          </cell>
          <cell r="S59" t="str">
            <v>RH4 1HW</v>
          </cell>
        </row>
        <row r="60">
          <cell r="A60" t="str">
            <v>St Mary's CofE (Aided) Infant School, Frensham</v>
          </cell>
          <cell r="B60">
            <v>125183</v>
          </cell>
          <cell r="C60">
            <v>936</v>
          </cell>
          <cell r="D60">
            <v>3346</v>
          </cell>
          <cell r="E60" t="str">
            <v>VA</v>
          </cell>
          <cell r="F60" t="str">
            <v>VA</v>
          </cell>
          <cell r="S60" t="str">
            <v>GU10 3DS</v>
          </cell>
        </row>
        <row r="61">
          <cell r="A61" t="str">
            <v>St Mary's CofE (Aided) Junior School, Long Ditton</v>
          </cell>
          <cell r="B61">
            <v>125180</v>
          </cell>
          <cell r="C61">
            <v>936</v>
          </cell>
          <cell r="D61">
            <v>3343</v>
          </cell>
          <cell r="E61" t="str">
            <v>VA</v>
          </cell>
          <cell r="F61" t="str">
            <v>VA</v>
          </cell>
          <cell r="S61" t="str">
            <v>KT7 0AD</v>
          </cell>
        </row>
        <row r="62">
          <cell r="A62" t="str">
            <v>St Mary's CofE (Aided) Primary School, Chessington</v>
          </cell>
          <cell r="B62">
            <v>102593</v>
          </cell>
          <cell r="C62">
            <v>314</v>
          </cell>
          <cell r="D62">
            <v>3311</v>
          </cell>
          <cell r="E62" t="str">
            <v>VA</v>
          </cell>
          <cell r="F62" t="str">
            <v>VA</v>
          </cell>
          <cell r="S62" t="str">
            <v>KT9 2DH</v>
          </cell>
        </row>
        <row r="63">
          <cell r="A63" t="str">
            <v>St Mary's CofE Controlled Primary School, Byfleet</v>
          </cell>
          <cell r="B63">
            <v>125150</v>
          </cell>
          <cell r="C63">
            <v>936</v>
          </cell>
          <cell r="D63">
            <v>3042</v>
          </cell>
          <cell r="E63" t="str">
            <v>VC</v>
          </cell>
          <cell r="F63" t="str">
            <v>VC</v>
          </cell>
          <cell r="S63" t="str">
            <v>KT14 7NJ</v>
          </cell>
        </row>
        <row r="64">
          <cell r="A64" t="str">
            <v>St Mary's CofE Primary School, Chiddingfold</v>
          </cell>
          <cell r="B64">
            <v>140026</v>
          </cell>
          <cell r="C64">
            <v>936</v>
          </cell>
          <cell r="D64">
            <v>2020</v>
          </cell>
          <cell r="E64" t="str">
            <v>GST</v>
          </cell>
          <cell r="F64" t="str">
            <v>ACAD</v>
          </cell>
          <cell r="S64" t="str">
            <v>GU8 4UF</v>
          </cell>
        </row>
        <row r="65">
          <cell r="A65" t="str">
            <v>St Mary's Infant, Shackleford</v>
          </cell>
          <cell r="B65">
            <v>125149</v>
          </cell>
          <cell r="C65">
            <v>936</v>
          </cell>
          <cell r="D65">
            <v>3035</v>
          </cell>
          <cell r="E65" t="str">
            <v>VC</v>
          </cell>
          <cell r="F65" t="str">
            <v>VC</v>
          </cell>
          <cell r="S65" t="str">
            <v>GU8 6AE</v>
          </cell>
        </row>
        <row r="66">
          <cell r="A66" t="str">
            <v>St Matthew's CofE (Aided) Infant School, Cobham</v>
          </cell>
          <cell r="B66">
            <v>125178</v>
          </cell>
          <cell r="C66">
            <v>936</v>
          </cell>
          <cell r="D66">
            <v>3340</v>
          </cell>
          <cell r="E66" t="str">
            <v>VA</v>
          </cell>
          <cell r="F66" t="str">
            <v>VA</v>
          </cell>
          <cell r="S66" t="str">
            <v>KT11 3NA</v>
          </cell>
        </row>
        <row r="67">
          <cell r="A67" t="str">
            <v>St Michael's CofE (Aided) Infant School, Mickleham</v>
          </cell>
          <cell r="B67">
            <v>125170</v>
          </cell>
          <cell r="C67">
            <v>936</v>
          </cell>
          <cell r="D67">
            <v>3324</v>
          </cell>
          <cell r="E67" t="str">
            <v>VA</v>
          </cell>
          <cell r="F67" t="str">
            <v>VA</v>
          </cell>
          <cell r="S67" t="str">
            <v>RH5 6EW</v>
          </cell>
        </row>
        <row r="68">
          <cell r="A68" t="str">
            <v>St Michael's CofE Controlled Infant School</v>
          </cell>
          <cell r="B68">
            <v>116332</v>
          </cell>
          <cell r="C68">
            <v>850</v>
          </cell>
          <cell r="D68">
            <v>3185</v>
          </cell>
          <cell r="E68" t="str">
            <v>VC</v>
          </cell>
          <cell r="F68" t="str">
            <v>VC</v>
          </cell>
          <cell r="S68" t="str">
            <v>GU11 3PU</v>
          </cell>
        </row>
        <row r="69">
          <cell r="A69" t="str">
            <v>St Michael's CofE Controlled Junior School</v>
          </cell>
          <cell r="B69">
            <v>116333</v>
          </cell>
          <cell r="C69">
            <v>850</v>
          </cell>
          <cell r="D69">
            <v>3186</v>
          </cell>
          <cell r="E69" t="str">
            <v>VC</v>
          </cell>
          <cell r="F69" t="str">
            <v>VC</v>
          </cell>
          <cell r="S69" t="str">
            <v>GU11 3SS</v>
          </cell>
        </row>
        <row r="70">
          <cell r="A70" t="str">
            <v>St Nicolas CofE (Aided) Infant School, Guildford</v>
          </cell>
          <cell r="B70">
            <v>125189</v>
          </cell>
          <cell r="C70">
            <v>936</v>
          </cell>
          <cell r="D70">
            <v>3357</v>
          </cell>
          <cell r="E70" t="str">
            <v>VA</v>
          </cell>
          <cell r="F70" t="str">
            <v>VA</v>
          </cell>
          <cell r="S70" t="str">
            <v>GU2 4YD</v>
          </cell>
        </row>
        <row r="71">
          <cell r="A71" t="str">
            <v>St Paul’s Infant, Tongham</v>
          </cell>
          <cell r="B71">
            <v>125148</v>
          </cell>
          <cell r="C71">
            <v>936</v>
          </cell>
          <cell r="D71">
            <v>3033</v>
          </cell>
          <cell r="E71" t="str">
            <v>VC</v>
          </cell>
          <cell r="F71" t="str">
            <v>VC</v>
          </cell>
          <cell r="S71" t="str">
            <v>GU10 1EF</v>
          </cell>
        </row>
        <row r="72">
          <cell r="A72" t="str">
            <v>St Paul's C of E Primary, Addlestone</v>
          </cell>
          <cell r="B72">
            <v>140028</v>
          </cell>
          <cell r="C72">
            <v>936</v>
          </cell>
          <cell r="D72">
            <v>2021</v>
          </cell>
          <cell r="E72" t="str">
            <v>GST</v>
          </cell>
          <cell r="F72" t="str">
            <v>ACAD</v>
          </cell>
          <cell r="S72" t="str">
            <v>KT15 1TD</v>
          </cell>
        </row>
        <row r="73">
          <cell r="A73" t="str">
            <v>St Paul's CofE (Aided) Primary School, Dorking</v>
          </cell>
          <cell r="B73">
            <v>125171</v>
          </cell>
          <cell r="C73">
            <v>936</v>
          </cell>
          <cell r="D73">
            <v>3327</v>
          </cell>
          <cell r="E73" t="str">
            <v>VA</v>
          </cell>
          <cell r="F73" t="str">
            <v>VA</v>
          </cell>
          <cell r="S73" t="str">
            <v>RH4 2HS</v>
          </cell>
        </row>
        <row r="74">
          <cell r="A74" t="str">
            <v>St Peter's CofE (Aided) Junior School, Farnborough</v>
          </cell>
          <cell r="B74">
            <v>116388</v>
          </cell>
          <cell r="C74">
            <v>850</v>
          </cell>
          <cell r="D74">
            <v>3500</v>
          </cell>
          <cell r="E74" t="str">
            <v>VA</v>
          </cell>
          <cell r="F74" t="str">
            <v>VA</v>
          </cell>
          <cell r="S74" t="str">
            <v>GU14 7AP</v>
          </cell>
        </row>
        <row r="75">
          <cell r="A75" t="str">
            <v>St Peter's CofE Primary School, Farnham</v>
          </cell>
          <cell r="B75">
            <v>125182</v>
          </cell>
          <cell r="C75">
            <v>936</v>
          </cell>
          <cell r="D75">
            <v>3345</v>
          </cell>
          <cell r="E75" t="str">
            <v>VA</v>
          </cell>
          <cell r="F75" t="str">
            <v>VA</v>
          </cell>
          <cell r="S75" t="str">
            <v>GU9 8TF</v>
          </cell>
        </row>
        <row r="76">
          <cell r="A76" t="str">
            <v>Surrey Hills All Saints Primary School</v>
          </cell>
          <cell r="B76">
            <v>146438</v>
          </cell>
          <cell r="C76">
            <v>936</v>
          </cell>
          <cell r="D76">
            <v>2042</v>
          </cell>
          <cell r="E76" t="str">
            <v>GST</v>
          </cell>
          <cell r="F76" t="str">
            <v>ACAD</v>
          </cell>
          <cell r="S76" t="str">
            <v>RH4 3QF</v>
          </cell>
        </row>
        <row r="77">
          <cell r="A77" t="str">
            <v xml:space="preserve">The Holme C of E Primary </v>
          </cell>
          <cell r="B77">
            <v>139920</v>
          </cell>
          <cell r="C77">
            <v>850</v>
          </cell>
          <cell r="D77">
            <v>2032</v>
          </cell>
          <cell r="E77" t="str">
            <v>GST</v>
          </cell>
          <cell r="F77" t="str">
            <v>ACAD</v>
          </cell>
          <cell r="S77" t="str">
            <v>GU35 8PQ</v>
          </cell>
        </row>
        <row r="78">
          <cell r="A78" t="str">
            <v>The Priory C of E (Aided)</v>
          </cell>
          <cell r="B78">
            <v>125281</v>
          </cell>
          <cell r="C78">
            <v>936</v>
          </cell>
          <cell r="D78">
            <v>4765</v>
          </cell>
          <cell r="E78" t="str">
            <v>VA</v>
          </cell>
          <cell r="F78" t="str">
            <v>VA</v>
          </cell>
          <cell r="S78" t="str">
            <v>RH4 3DG</v>
          </cell>
        </row>
        <row r="79">
          <cell r="A79" t="str">
            <v>The Weald C of E Primary</v>
          </cell>
          <cell r="B79">
            <v>142083</v>
          </cell>
          <cell r="C79">
            <v>936</v>
          </cell>
          <cell r="D79">
            <v>3516</v>
          </cell>
          <cell r="E79" t="str">
            <v>GST</v>
          </cell>
          <cell r="F79" t="str">
            <v>ACAD</v>
          </cell>
          <cell r="S79" t="str">
            <v>RH5 4QW</v>
          </cell>
        </row>
        <row r="80">
          <cell r="A80" t="str">
            <v>Thorpe CofE (Aided) Primary School</v>
          </cell>
          <cell r="B80">
            <v>125174</v>
          </cell>
          <cell r="C80">
            <v>936</v>
          </cell>
          <cell r="D80">
            <v>3333</v>
          </cell>
          <cell r="E80" t="str">
            <v>VA</v>
          </cell>
          <cell r="F80" t="str">
            <v>VA</v>
          </cell>
          <cell r="S80" t="str">
            <v>TW20 8QD</v>
          </cell>
        </row>
        <row r="81">
          <cell r="A81" t="str">
            <v>Valley End Infant, Chobham</v>
          </cell>
          <cell r="B81">
            <v>125140</v>
          </cell>
          <cell r="C81">
            <v>936</v>
          </cell>
          <cell r="D81">
            <v>3015</v>
          </cell>
          <cell r="E81" t="str">
            <v>VC</v>
          </cell>
          <cell r="F81" t="str">
            <v>VC</v>
          </cell>
          <cell r="S81" t="str">
            <v>GU24 8TB</v>
          </cell>
        </row>
        <row r="82">
          <cell r="A82" t="str">
            <v>Walsh Junior School</v>
          </cell>
          <cell r="B82">
            <v>125156</v>
          </cell>
          <cell r="C82">
            <v>936</v>
          </cell>
          <cell r="D82">
            <v>3054</v>
          </cell>
          <cell r="E82" t="str">
            <v>VC</v>
          </cell>
          <cell r="F82" t="str">
            <v>VC</v>
          </cell>
          <cell r="S82" t="str">
            <v>GU12 6LT</v>
          </cell>
        </row>
        <row r="83">
          <cell r="A83" t="str">
            <v>Walsh Memorial Infant School</v>
          </cell>
          <cell r="B83">
            <v>125135</v>
          </cell>
          <cell r="C83">
            <v>936</v>
          </cell>
          <cell r="D83">
            <v>3002</v>
          </cell>
          <cell r="E83" t="str">
            <v>VC</v>
          </cell>
          <cell r="F83" t="str">
            <v>VC</v>
          </cell>
          <cell r="S83" t="str">
            <v>GU12 6LT</v>
          </cell>
        </row>
        <row r="84">
          <cell r="A84" t="str">
            <v>Waverley Abbey CofE Junior</v>
          </cell>
          <cell r="B84">
            <v>143627</v>
          </cell>
          <cell r="C84">
            <v>936</v>
          </cell>
          <cell r="D84">
            <v>3587</v>
          </cell>
          <cell r="E84" t="str">
            <v>GST</v>
          </cell>
          <cell r="F84" t="str">
            <v>ACAD</v>
          </cell>
          <cell r="S84" t="str">
            <v>GU10 2AE</v>
          </cell>
        </row>
        <row r="85">
          <cell r="A85" t="str">
            <v>Witley CofE  Infant</v>
          </cell>
          <cell r="B85">
            <v>125159</v>
          </cell>
          <cell r="C85">
            <v>936</v>
          </cell>
          <cell r="D85">
            <v>3060</v>
          </cell>
          <cell r="E85" t="str">
            <v>VC</v>
          </cell>
          <cell r="F85" t="str">
            <v>VC</v>
          </cell>
          <cell r="S85" t="str">
            <v>GU8 5PN</v>
          </cell>
        </row>
      </sheetData>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EEE19DB-684E-466B-9AE6-E62B09C54D5D}" name="Table7" displayName="Table7" ref="A3:B14" totalsRowShown="0" tableBorderDxfId="47">
  <autoFilter ref="A3:B14" xr:uid="{1EEE19DB-684E-466B-9AE6-E62B09C54D5D}"/>
  <tableColumns count="2">
    <tableColumn id="1" xr3:uid="{C18C45F7-7306-4A37-8F03-51946912739E}" name="ITEM" dataDxfId="46"/>
    <tableColumn id="2" xr3:uid="{A06458CB-DDFB-4309-9D30-4C34E88E5869}" name="DESCRIPTION"/>
  </tableColumns>
  <tableStyleInfo name="TableStyleLight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20" totalsRowShown="0" headerRowDxfId="45" dataDxfId="44">
  <autoFilter ref="A1:G20" xr:uid="{00000000-0009-0000-0100-000001000000}"/>
  <sortState xmlns:xlrd2="http://schemas.microsoft.com/office/spreadsheetml/2017/richdata2" ref="A2:G20">
    <sortCondition ref="D1:D20"/>
  </sortState>
  <tableColumns count="7">
    <tableColumn id="1" xr3:uid="{00000000-0010-0000-0000-000001000000}" name="URN" dataDxfId="43"/>
    <tableColumn id="2" xr3:uid="{00000000-0010-0000-0000-000002000000}" name="LA" dataDxfId="42"/>
    <tableColumn id="3" xr3:uid="{00000000-0010-0000-0000-000003000000}" name="DFE No" dataDxfId="41"/>
    <tableColumn id="4" xr3:uid="{00000000-0010-0000-0000-000004000000}" name="VCSchool" dataDxfId="40"/>
    <tableColumn id="5" xr3:uid="{00000000-0010-0000-0000-000005000000}" name="VC Status" dataDxfId="39"/>
    <tableColumn id="6" xr3:uid="{00000000-0010-0000-0000-000006000000}" name="Status 2" dataDxfId="38"/>
    <tableColumn id="7" xr3:uid="{00000000-0010-0000-0000-000007000000}" name="Postcode" dataDxfId="37"/>
  </tableColumns>
  <tableStyleInfo name="TableStyleLight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1:N45" totalsRowShown="0" headerRowDxfId="36" dataDxfId="35">
  <autoFilter ref="H1:N45" xr:uid="{00000000-0009-0000-0100-000002000000}"/>
  <sortState xmlns:xlrd2="http://schemas.microsoft.com/office/spreadsheetml/2017/richdata2" ref="H2:N45">
    <sortCondition ref="K1:K45"/>
  </sortState>
  <tableColumns count="7">
    <tableColumn id="1" xr3:uid="{00000000-0010-0000-0100-000001000000}" name="URN" dataDxfId="34"/>
    <tableColumn id="2" xr3:uid="{00000000-0010-0000-0100-000002000000}" name="LA" dataDxfId="33"/>
    <tableColumn id="3" xr3:uid="{00000000-0010-0000-0100-000003000000}" name="DFE No" dataDxfId="32"/>
    <tableColumn id="4" xr3:uid="{00000000-0010-0000-0100-000004000000}" name="VASchool" dataDxfId="31"/>
    <tableColumn id="5" xr3:uid="{00000000-0010-0000-0100-000005000000}" name="VC Status" dataDxfId="30"/>
    <tableColumn id="6" xr3:uid="{00000000-0010-0000-0100-000006000000}" name="Status 2" dataDxfId="29"/>
    <tableColumn id="7" xr3:uid="{00000000-0010-0000-0100-000007000000}" name="Postcode" dataDxfId="28"/>
  </tableColumns>
  <tableStyleInfo name="TableStyleLight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 displayName="Table3" ref="O1:U23" totalsRowShown="0" headerRowDxfId="27" dataDxfId="26">
  <autoFilter ref="O1:U23" xr:uid="{00000000-0009-0000-0100-000003000000}"/>
  <sortState xmlns:xlrd2="http://schemas.microsoft.com/office/spreadsheetml/2017/richdata2" ref="O2:U23">
    <sortCondition ref="R1:R23"/>
  </sortState>
  <tableColumns count="7">
    <tableColumn id="1" xr3:uid="{00000000-0010-0000-0200-000001000000}" name="ACADSchool" dataDxfId="25"/>
    <tableColumn id="2" xr3:uid="{00000000-0010-0000-0200-000002000000}" name="URN2" dataDxfId="24"/>
    <tableColumn id="3" xr3:uid="{00000000-0010-0000-0200-000003000000}" name="LA" dataDxfId="23"/>
    <tableColumn id="4" xr3:uid="{00000000-0010-0000-0200-000004000000}" name="ACADSchool2" dataDxfId="22"/>
    <tableColumn id="5" xr3:uid="{00000000-0010-0000-0200-000005000000}" name="VC Status" dataDxfId="21"/>
    <tableColumn id="6" xr3:uid="{00000000-0010-0000-0200-000006000000}" name="Status 2" dataDxfId="20"/>
    <tableColumn id="7" xr3:uid="{00000000-0010-0000-0200-000007000000}" name="Postcode" dataDxfId="19"/>
  </tableColumns>
  <tableStyleInfo name="TableStyleLight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 displayName="Table4" ref="W1:W5" totalsRowShown="0" headerRowDxfId="18" dataDxfId="17">
  <autoFilter ref="W1:W5" xr:uid="{00000000-0009-0000-0100-000004000000}"/>
  <tableColumns count="1">
    <tableColumn id="1" xr3:uid="{00000000-0010-0000-0300-000001000000}" name="Status" dataDxfId="16"/>
  </tableColumns>
  <tableStyleInfo name="TableStyleLight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6" displayName="Table6" ref="Y1:Y6" totalsRowShown="0" headerRowDxfId="15" dataDxfId="14">
  <autoFilter ref="Y1:Y6" xr:uid="{00000000-0009-0000-0100-000006000000}"/>
  <tableColumns count="1">
    <tableColumn id="1" xr3:uid="{00000000-0010-0000-0400-000001000000}" name="VAProject" dataDxfId="13"/>
  </tableColumns>
  <tableStyleInfo name="TableStyleLight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5000000}" name="Table9" displayName="Table9" ref="AB1:AB7" totalsRowShown="0" headerRowDxfId="12" dataDxfId="11" tableBorderDxfId="10">
  <autoFilter ref="AB1:AB7" xr:uid="{00000000-0009-0000-0100-000009000000}"/>
  <tableColumns count="1">
    <tableColumn id="1" xr3:uid="{00000000-0010-0000-0500-000001000000}" name="Project Purpose" dataDxfId="9"/>
  </tableColumns>
  <tableStyleInfo name="TableStyleLight8"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6000000}" name="Table5" displayName="Table5" ref="A1:G84" totalsRowShown="0" headerRowDxfId="8" dataDxfId="7">
  <autoFilter ref="A1:G84" xr:uid="{00000000-0009-0000-0100-000005000000}"/>
  <tableColumns count="7">
    <tableColumn id="1" xr3:uid="{00000000-0010-0000-0600-000001000000}" name="School" dataDxfId="6">
      <calculatedColumnFormula>'[2]School Data'!A3</calculatedColumnFormula>
    </tableColumn>
    <tableColumn id="2" xr3:uid="{00000000-0010-0000-0600-000002000000}" name="URN" dataDxfId="5">
      <calculatedColumnFormula>'[2]School Data'!B3</calculatedColumnFormula>
    </tableColumn>
    <tableColumn id="3" xr3:uid="{00000000-0010-0000-0600-000003000000}" name="LA" dataDxfId="4">
      <calculatedColumnFormula>'[2]School Data'!C3</calculatedColumnFormula>
    </tableColumn>
    <tableColumn id="4" xr3:uid="{00000000-0010-0000-0600-000004000000}" name="DFE No" dataDxfId="3">
      <calculatedColumnFormula>'[2]School Data'!D3</calculatedColumnFormula>
    </tableColumn>
    <tableColumn id="5" xr3:uid="{00000000-0010-0000-0600-000005000000}" name="Status" dataDxfId="2">
      <calculatedColumnFormula>'[2]School Data'!E3</calculatedColumnFormula>
    </tableColumn>
    <tableColumn id="6" xr3:uid="{00000000-0010-0000-0600-000006000000}" name="Status 2" dataDxfId="1">
      <calculatedColumnFormula>'[2]School Data'!F3</calculatedColumnFormula>
    </tableColumn>
    <tableColumn id="7" xr3:uid="{00000000-0010-0000-0600-000007000000}" name="Postcode" dataDxfId="0">
      <calculatedColumnFormula>'[2]School Data'!S3</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table" Target="../tables/table2.xml"/><Relationship Id="rId6" Type="http://schemas.openxmlformats.org/officeDocument/2006/relationships/table" Target="../tables/table7.xml"/><Relationship Id="rId5" Type="http://schemas.openxmlformats.org/officeDocument/2006/relationships/table" Target="../tables/table6.xml"/><Relationship Id="rId4" Type="http://schemas.openxmlformats.org/officeDocument/2006/relationships/table" Target="../tables/table5.xml"/></Relationships>
</file>

<file path=xl/worksheets/_rels/sheet5.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O57"/>
  <sheetViews>
    <sheetView tabSelected="1" zoomScale="84" zoomScaleNormal="100" workbookViewId="0">
      <selection activeCell="C3" sqref="C3"/>
    </sheetView>
  </sheetViews>
  <sheetFormatPr baseColWidth="10" defaultColWidth="8.83203125" defaultRowHeight="15" x14ac:dyDescent="0.2"/>
  <cols>
    <col min="1" max="1" width="17.5" customWidth="1"/>
    <col min="2" max="2" width="13" customWidth="1"/>
    <col min="4" max="4" width="9.1640625" customWidth="1"/>
    <col min="5" max="5" width="13.83203125" customWidth="1"/>
    <col min="6" max="6" width="11.33203125" customWidth="1"/>
    <col min="7" max="7" width="12.5" customWidth="1"/>
    <col min="8" max="8" width="16.6640625" customWidth="1"/>
    <col min="9" max="9" width="29.1640625" customWidth="1"/>
    <col min="10" max="10" width="2.5" customWidth="1"/>
    <col min="11" max="11" width="23.33203125" customWidth="1"/>
    <col min="12" max="12" width="16.5" customWidth="1"/>
    <col min="13" max="13" width="24.33203125" customWidth="1"/>
    <col min="14" max="14" width="81.1640625" customWidth="1"/>
    <col min="15" max="15" width="12.5" customWidth="1"/>
  </cols>
  <sheetData>
    <row r="1" spans="1:15" ht="20" x14ac:dyDescent="0.2">
      <c r="A1" s="160" t="s">
        <v>0</v>
      </c>
      <c r="B1" s="160"/>
      <c r="C1" s="160"/>
      <c r="D1" s="160"/>
      <c r="E1" s="160"/>
      <c r="F1" s="160"/>
      <c r="G1" s="160"/>
      <c r="H1" s="160"/>
      <c r="I1" s="160"/>
      <c r="K1" s="113" t="s">
        <v>1</v>
      </c>
      <c r="L1" s="113"/>
      <c r="N1" s="49"/>
    </row>
    <row r="2" spans="1:15" ht="14.5" customHeight="1" x14ac:dyDescent="0.2">
      <c r="A2" s="3" t="s">
        <v>2</v>
      </c>
      <c r="K2" t="s">
        <v>3</v>
      </c>
      <c r="N2" s="161"/>
    </row>
    <row r="3" spans="1:15" x14ac:dyDescent="0.2">
      <c r="A3" s="3" t="s">
        <v>322</v>
      </c>
      <c r="K3" s="116"/>
      <c r="L3" s="116"/>
      <c r="N3" s="161"/>
    </row>
    <row r="4" spans="1:15" ht="14.5" customHeight="1" x14ac:dyDescent="0.2">
      <c r="A4" s="3" t="s">
        <v>323</v>
      </c>
      <c r="K4" t="s">
        <v>4</v>
      </c>
      <c r="N4" s="113"/>
      <c r="O4" s="113"/>
    </row>
    <row r="5" spans="1:15" ht="15" customHeight="1" x14ac:dyDescent="0.2">
      <c r="A5" s="28" t="s">
        <v>5</v>
      </c>
      <c r="K5" t="s">
        <v>6</v>
      </c>
      <c r="N5" s="101"/>
      <c r="O5" s="101"/>
    </row>
    <row r="6" spans="1:15" ht="15" customHeight="1" x14ac:dyDescent="0.2">
      <c r="A6" s="24" t="s">
        <v>7</v>
      </c>
      <c r="B6" s="27"/>
      <c r="C6" s="27"/>
      <c r="D6" s="27"/>
      <c r="E6" s="27"/>
      <c r="F6" s="27"/>
      <c r="G6" s="27"/>
      <c r="H6" s="27"/>
      <c r="I6" s="27"/>
      <c r="J6" s="27"/>
      <c r="K6" s="55" t="s">
        <v>8</v>
      </c>
      <c r="L6" s="55"/>
      <c r="N6" s="116"/>
      <c r="O6" s="116"/>
    </row>
    <row r="7" spans="1:15" ht="15" customHeight="1" x14ac:dyDescent="0.2">
      <c r="A7" s="61" t="s">
        <v>9</v>
      </c>
      <c r="B7" s="163" t="s">
        <v>10</v>
      </c>
      <c r="C7" s="163" t="s">
        <v>10</v>
      </c>
      <c r="D7" s="164" t="s">
        <v>10</v>
      </c>
      <c r="E7" s="165" t="str">
        <f>IFERROR(VLOOKUP(B8,'School Information'!A1:F84,5,0)," ")</f>
        <v xml:space="preserve"> </v>
      </c>
      <c r="F7" s="166"/>
      <c r="G7" s="58" t="s">
        <v>11</v>
      </c>
      <c r="H7" s="59" t="s">
        <v>12</v>
      </c>
      <c r="I7" s="60" t="s">
        <v>13</v>
      </c>
      <c r="J7" s="29"/>
      <c r="K7" t="s">
        <v>14</v>
      </c>
      <c r="N7" s="116"/>
      <c r="O7" s="116"/>
    </row>
    <row r="8" spans="1:15" ht="15" customHeight="1" x14ac:dyDescent="0.2">
      <c r="A8" s="63" t="s">
        <v>15</v>
      </c>
      <c r="B8" s="167"/>
      <c r="C8" s="168"/>
      <c r="D8" s="168"/>
      <c r="E8" s="168"/>
      <c r="F8" s="169"/>
      <c r="G8" s="67" t="str">
        <f>IFERROR(VLOOKUP(B8,'School Information'!$A$1:G105,3,0)," ")</f>
        <v xml:space="preserve"> </v>
      </c>
      <c r="H8" s="65" t="str">
        <f>IFERROR(VLOOKUP(B8,'School Information'!$A$1:G105,4,0)," ")</f>
        <v xml:space="preserve"> </v>
      </c>
      <c r="I8" s="66" t="str">
        <f>IFERROR(VLOOKUP(B8,'School Information'!$A$1:G105,2,0)," ")</f>
        <v xml:space="preserve"> </v>
      </c>
      <c r="J8" s="30"/>
      <c r="K8" s="116" t="s">
        <v>16</v>
      </c>
      <c r="L8" s="116"/>
      <c r="M8" s="45"/>
      <c r="N8" s="116"/>
      <c r="O8" s="116"/>
    </row>
    <row r="9" spans="1:15" ht="14.5" customHeight="1" x14ac:dyDescent="0.2">
      <c r="A9" s="57" t="s">
        <v>17</v>
      </c>
      <c r="B9" s="170"/>
      <c r="C9" s="171"/>
      <c r="D9" s="171"/>
      <c r="E9" s="171"/>
      <c r="F9" s="171"/>
      <c r="G9" s="168"/>
      <c r="H9" s="168"/>
      <c r="I9" s="169"/>
      <c r="J9" s="31"/>
      <c r="K9" t="s">
        <v>18</v>
      </c>
      <c r="M9" s="45"/>
      <c r="N9" s="116"/>
      <c r="O9" s="116"/>
    </row>
    <row r="10" spans="1:15" ht="15" customHeight="1" x14ac:dyDescent="0.2">
      <c r="A10" s="64" t="s">
        <v>19</v>
      </c>
      <c r="B10" s="124" t="s">
        <v>20</v>
      </c>
      <c r="C10" s="125"/>
      <c r="D10" s="125"/>
      <c r="E10" s="125"/>
      <c r="F10" s="125"/>
      <c r="G10" s="125"/>
      <c r="H10" s="125"/>
      <c r="I10" s="126"/>
      <c r="J10" s="32"/>
      <c r="K10" s="116"/>
      <c r="L10" s="116"/>
      <c r="M10" s="45"/>
      <c r="N10" s="113"/>
      <c r="O10" s="113"/>
    </row>
    <row r="11" spans="1:15" x14ac:dyDescent="0.2">
      <c r="A11" s="63" t="s">
        <v>21</v>
      </c>
      <c r="B11" s="127"/>
      <c r="C11" s="128"/>
      <c r="D11" s="128"/>
      <c r="E11" s="128"/>
      <c r="F11" s="128"/>
      <c r="G11" s="128"/>
      <c r="H11" s="128"/>
      <c r="I11" s="129"/>
      <c r="J11" s="32"/>
      <c r="K11" s="113" t="s">
        <v>22</v>
      </c>
      <c r="L11" s="113"/>
      <c r="M11" s="45"/>
      <c r="O11" s="53"/>
    </row>
    <row r="12" spans="1:15" ht="14.5" customHeight="1" x14ac:dyDescent="0.2">
      <c r="A12" s="132" t="s">
        <v>23</v>
      </c>
      <c r="B12" s="133"/>
      <c r="C12" s="134"/>
      <c r="D12" s="135"/>
      <c r="E12" s="153" t="s">
        <v>24</v>
      </c>
      <c r="F12" s="153"/>
      <c r="G12" s="154"/>
      <c r="H12" s="125"/>
      <c r="I12" s="126"/>
      <c r="J12" s="32"/>
      <c r="K12" s="116" t="s">
        <v>25</v>
      </c>
      <c r="L12" s="116"/>
      <c r="M12" s="45"/>
      <c r="O12" s="53"/>
    </row>
    <row r="13" spans="1:15" ht="15" customHeight="1" x14ac:dyDescent="0.2">
      <c r="A13" s="2"/>
      <c r="B13" s="32"/>
      <c r="C13" s="32"/>
      <c r="D13" s="32"/>
      <c r="E13" s="32"/>
      <c r="F13" s="32"/>
      <c r="G13" s="32"/>
      <c r="H13" s="32"/>
      <c r="I13" s="32"/>
      <c r="J13" s="32"/>
      <c r="O13" s="53"/>
    </row>
    <row r="14" spans="1:15" ht="15" customHeight="1" x14ac:dyDescent="0.2">
      <c r="A14" s="142" t="s">
        <v>26</v>
      </c>
      <c r="B14" s="142"/>
      <c r="C14" s="142"/>
      <c r="D14" s="142"/>
      <c r="E14" s="142"/>
      <c r="F14" s="142"/>
      <c r="G14" s="142"/>
      <c r="H14" s="142"/>
      <c r="I14" s="142"/>
      <c r="J14" s="44"/>
      <c r="K14" s="21" t="s">
        <v>27</v>
      </c>
      <c r="L14" s="21"/>
      <c r="N14" s="162"/>
      <c r="O14" s="162"/>
    </row>
    <row r="15" spans="1:15" ht="15" customHeight="1" x14ac:dyDescent="0.2">
      <c r="A15" s="142"/>
      <c r="B15" s="142"/>
      <c r="C15" s="142"/>
      <c r="D15" s="142"/>
      <c r="E15" s="142"/>
      <c r="F15" s="142"/>
      <c r="G15" s="142"/>
      <c r="H15" s="142"/>
      <c r="I15" s="142"/>
      <c r="J15" s="44"/>
      <c r="K15" s="116"/>
      <c r="L15" s="116"/>
      <c r="O15" s="53"/>
    </row>
    <row r="16" spans="1:15" ht="15" customHeight="1" x14ac:dyDescent="0.2">
      <c r="A16" s="145"/>
      <c r="B16" s="146"/>
      <c r="C16" s="146"/>
      <c r="D16" s="146"/>
      <c r="E16" s="146"/>
      <c r="F16" s="146"/>
      <c r="G16" s="146"/>
      <c r="H16" s="146"/>
      <c r="I16" s="147"/>
      <c r="J16" s="44"/>
      <c r="K16" t="s">
        <v>28</v>
      </c>
      <c r="N16" s="101"/>
      <c r="O16" s="101"/>
    </row>
    <row r="17" spans="1:15" ht="15" customHeight="1" x14ac:dyDescent="0.2">
      <c r="A17" s="148"/>
      <c r="B17" s="142"/>
      <c r="C17" s="142"/>
      <c r="D17" s="142"/>
      <c r="E17" s="142"/>
      <c r="F17" s="142"/>
      <c r="G17" s="142"/>
      <c r="H17" s="142"/>
      <c r="I17" s="149"/>
      <c r="J17" s="37"/>
      <c r="K17" t="s">
        <v>29</v>
      </c>
      <c r="N17" s="101"/>
      <c r="O17" s="101"/>
    </row>
    <row r="18" spans="1:15" ht="15" customHeight="1" x14ac:dyDescent="0.2">
      <c r="A18" s="148"/>
      <c r="B18" s="142"/>
      <c r="C18" s="142"/>
      <c r="D18" s="142"/>
      <c r="E18" s="142"/>
      <c r="F18" s="142"/>
      <c r="G18" s="142"/>
      <c r="H18" s="142"/>
      <c r="I18" s="149"/>
      <c r="J18" s="37"/>
      <c r="K18" s="116"/>
      <c r="L18" s="116"/>
      <c r="N18" s="155"/>
      <c r="O18" s="155"/>
    </row>
    <row r="19" spans="1:15" ht="15" customHeight="1" x14ac:dyDescent="0.2">
      <c r="A19" s="148"/>
      <c r="B19" s="142"/>
      <c r="C19" s="142"/>
      <c r="D19" s="142"/>
      <c r="E19" s="142"/>
      <c r="F19" s="142"/>
      <c r="G19" s="142"/>
      <c r="H19" s="142"/>
      <c r="I19" s="149"/>
      <c r="J19" s="37"/>
      <c r="K19" s="113" t="s">
        <v>30</v>
      </c>
      <c r="L19" s="113"/>
      <c r="N19" s="48"/>
      <c r="O19" s="53"/>
    </row>
    <row r="20" spans="1:15" x14ac:dyDescent="0.2">
      <c r="A20" s="148"/>
      <c r="B20" s="142"/>
      <c r="C20" s="142"/>
      <c r="D20" s="142"/>
      <c r="E20" s="142"/>
      <c r="F20" s="142"/>
      <c r="G20" s="142"/>
      <c r="H20" s="142"/>
      <c r="I20" s="149"/>
      <c r="J20" s="37"/>
      <c r="K20" s="116" t="s">
        <v>31</v>
      </c>
      <c r="L20" s="116"/>
      <c r="M20" s="116"/>
      <c r="N20" s="138"/>
      <c r="O20" s="138"/>
    </row>
    <row r="21" spans="1:15" ht="15" customHeight="1" x14ac:dyDescent="0.2">
      <c r="A21" s="148"/>
      <c r="B21" s="142"/>
      <c r="C21" s="142"/>
      <c r="D21" s="142"/>
      <c r="E21" s="142"/>
      <c r="F21" s="142"/>
      <c r="G21" s="142"/>
      <c r="H21" s="142"/>
      <c r="I21" s="149"/>
      <c r="J21" s="37"/>
      <c r="K21" t="s">
        <v>32</v>
      </c>
      <c r="M21" s="45"/>
      <c r="N21" s="156"/>
      <c r="O21" s="156"/>
    </row>
    <row r="22" spans="1:15" ht="15" customHeight="1" x14ac:dyDescent="0.2">
      <c r="A22" s="148"/>
      <c r="B22" s="142"/>
      <c r="C22" s="142"/>
      <c r="D22" s="142"/>
      <c r="E22" s="142"/>
      <c r="F22" s="142"/>
      <c r="G22" s="142"/>
      <c r="H22" s="142"/>
      <c r="I22" s="149"/>
      <c r="J22" s="37"/>
      <c r="K22" t="s">
        <v>33</v>
      </c>
      <c r="M22" s="45"/>
      <c r="N22" s="156"/>
      <c r="O22" s="156"/>
    </row>
    <row r="23" spans="1:15" ht="15" customHeight="1" x14ac:dyDescent="0.2">
      <c r="A23" s="148"/>
      <c r="B23" s="142"/>
      <c r="C23" s="142"/>
      <c r="D23" s="142"/>
      <c r="E23" s="142"/>
      <c r="F23" s="142"/>
      <c r="G23" s="142"/>
      <c r="H23" s="142"/>
      <c r="I23" s="149"/>
      <c r="J23" s="37"/>
      <c r="K23" t="s">
        <v>34</v>
      </c>
      <c r="N23" s="101"/>
      <c r="O23" s="101"/>
    </row>
    <row r="24" spans="1:15" x14ac:dyDescent="0.2">
      <c r="A24" s="148"/>
      <c r="B24" s="142"/>
      <c r="C24" s="142"/>
      <c r="D24" s="142"/>
      <c r="E24" s="142"/>
      <c r="F24" s="142"/>
      <c r="G24" s="142"/>
      <c r="H24" s="142"/>
      <c r="I24" s="149"/>
      <c r="J24" s="37"/>
      <c r="K24" t="s">
        <v>35</v>
      </c>
      <c r="N24" s="101"/>
      <c r="O24" s="101"/>
    </row>
    <row r="25" spans="1:15" x14ac:dyDescent="0.2">
      <c r="A25" s="150"/>
      <c r="B25" s="151"/>
      <c r="C25" s="151"/>
      <c r="D25" s="151"/>
      <c r="E25" s="151"/>
      <c r="F25" s="151"/>
      <c r="G25" s="151"/>
      <c r="H25" s="151"/>
      <c r="I25" s="152"/>
      <c r="J25" s="37"/>
      <c r="K25" s="116"/>
      <c r="L25" s="116"/>
      <c r="N25" s="157"/>
      <c r="O25" s="157"/>
    </row>
    <row r="26" spans="1:15" ht="10" customHeight="1" x14ac:dyDescent="0.2">
      <c r="A26" s="6"/>
      <c r="B26" s="6"/>
      <c r="C26" s="6"/>
      <c r="D26" s="6"/>
      <c r="E26" s="6"/>
      <c r="F26" s="6"/>
      <c r="G26" s="6"/>
      <c r="H26" s="6"/>
      <c r="I26" s="6"/>
      <c r="J26" s="6"/>
      <c r="K26" s="122" t="s">
        <v>36</v>
      </c>
      <c r="L26" s="122"/>
      <c r="M26" s="122"/>
      <c r="N26" s="157"/>
      <c r="O26" s="157"/>
    </row>
    <row r="27" spans="1:15" ht="14.5" customHeight="1" x14ac:dyDescent="0.2">
      <c r="A27" s="21" t="s">
        <v>37</v>
      </c>
      <c r="K27" s="122"/>
      <c r="L27" s="122"/>
      <c r="M27" s="122"/>
      <c r="N27" s="157"/>
      <c r="O27" s="157"/>
    </row>
    <row r="28" spans="1:15" ht="15" customHeight="1" x14ac:dyDescent="0.2">
      <c r="A28" s="4" t="s">
        <v>38</v>
      </c>
      <c r="C28" s="130"/>
      <c r="D28" s="131"/>
      <c r="F28" s="7" t="s">
        <v>39</v>
      </c>
      <c r="H28" s="130"/>
      <c r="I28" s="131"/>
      <c r="J28" s="33"/>
      <c r="K28" s="122"/>
      <c r="L28" s="122"/>
      <c r="M28" s="122"/>
      <c r="O28" s="53"/>
    </row>
    <row r="29" spans="1:15" ht="14.5" customHeight="1" x14ac:dyDescent="0.2">
      <c r="A29" s="4" t="s">
        <v>40</v>
      </c>
      <c r="C29" s="130">
        <v>0</v>
      </c>
      <c r="D29" s="131"/>
      <c r="F29" s="7" t="s">
        <v>45</v>
      </c>
      <c r="H29" s="130"/>
      <c r="I29" s="131"/>
      <c r="J29" s="33"/>
      <c r="K29" s="122"/>
      <c r="L29" s="122"/>
      <c r="M29" s="122"/>
      <c r="O29" s="53"/>
    </row>
    <row r="30" spans="1:15" ht="15" customHeight="1" x14ac:dyDescent="0.2">
      <c r="A30" s="4" t="s">
        <v>42</v>
      </c>
      <c r="C30" s="130">
        <f>IF(AND(OR(B7="VA",B7="GST"),C28&gt;24999.99),(C28*3%),0)</f>
        <v>0</v>
      </c>
      <c r="D30" s="131"/>
      <c r="F30" s="138" t="s">
        <v>318</v>
      </c>
      <c r="G30" s="139"/>
      <c r="H30" s="130"/>
      <c r="I30" s="131"/>
      <c r="J30" s="34"/>
      <c r="K30" s="123" t="s">
        <v>43</v>
      </c>
      <c r="L30" s="123"/>
      <c r="M30" s="123"/>
      <c r="N30" s="101"/>
      <c r="O30" s="158"/>
    </row>
    <row r="31" spans="1:15" x14ac:dyDescent="0.2">
      <c r="A31" s="4" t="s">
        <v>44</v>
      </c>
      <c r="C31" s="130">
        <v>0</v>
      </c>
      <c r="D31" s="131"/>
      <c r="F31" s="138" t="s">
        <v>54</v>
      </c>
      <c r="G31" s="139"/>
      <c r="H31" s="130"/>
      <c r="I31" s="131"/>
      <c r="J31" s="34"/>
      <c r="K31" s="123" t="s">
        <v>46</v>
      </c>
      <c r="L31" s="123"/>
      <c r="M31" s="123"/>
      <c r="N31" s="101"/>
      <c r="O31" s="158"/>
    </row>
    <row r="32" spans="1:15" ht="15.75" customHeight="1" x14ac:dyDescent="0.2">
      <c r="A32" s="4" t="s">
        <v>47</v>
      </c>
      <c r="C32" s="143">
        <f>IF(B7="acad",0,SUM(C28:D31)*0.2)</f>
        <v>0</v>
      </c>
      <c r="D32" s="144"/>
      <c r="F32" s="7"/>
      <c r="H32" s="140"/>
      <c r="I32" s="141"/>
      <c r="J32" s="34"/>
      <c r="K32" s="123" t="s">
        <v>49</v>
      </c>
      <c r="L32" s="123"/>
      <c r="M32" s="123"/>
      <c r="N32" s="101"/>
      <c r="O32" s="120"/>
    </row>
    <row r="33" spans="1:15" ht="15" customHeight="1" thickBot="1" x14ac:dyDescent="0.25">
      <c r="A33" s="68" t="s">
        <v>50</v>
      </c>
      <c r="B33" s="56"/>
      <c r="C33" s="136"/>
      <c r="D33" s="137"/>
      <c r="F33" s="138" t="s">
        <v>56</v>
      </c>
      <c r="G33" s="139"/>
      <c r="H33" s="140">
        <f>H29+H30+H31</f>
        <v>0</v>
      </c>
      <c r="I33" s="141">
        <f>H29+H31</f>
        <v>0</v>
      </c>
      <c r="K33" s="123" t="s">
        <v>51</v>
      </c>
      <c r="L33" s="123"/>
      <c r="M33" s="123"/>
      <c r="N33" s="101"/>
      <c r="O33" s="120"/>
    </row>
    <row r="34" spans="1:15" ht="15" customHeight="1" x14ac:dyDescent="0.2">
      <c r="A34" s="119"/>
      <c r="B34" s="119"/>
      <c r="C34" s="119"/>
      <c r="D34" s="119"/>
      <c r="E34" t="s">
        <v>320</v>
      </c>
      <c r="F34" s="7"/>
      <c r="H34" s="140">
        <f>C33-H33</f>
        <v>0</v>
      </c>
      <c r="I34" s="141"/>
      <c r="K34" s="123" t="s">
        <v>53</v>
      </c>
      <c r="L34" s="123"/>
      <c r="M34" s="123"/>
      <c r="N34" s="101"/>
      <c r="O34" s="120"/>
    </row>
    <row r="35" spans="1:15" ht="15" customHeight="1" x14ac:dyDescent="0.2">
      <c r="A35" s="120"/>
      <c r="B35" s="120"/>
      <c r="C35" s="120"/>
      <c r="D35" s="120"/>
      <c r="E35" t="s">
        <v>319</v>
      </c>
      <c r="F35" s="7"/>
      <c r="H35" s="82">
        <f>H28-H29</f>
        <v>0</v>
      </c>
      <c r="I35" s="83"/>
      <c r="K35" s="123" t="s">
        <v>55</v>
      </c>
      <c r="L35" s="123"/>
      <c r="M35" s="123"/>
      <c r="N35" s="101"/>
      <c r="O35" s="120"/>
    </row>
    <row r="36" spans="1:15" x14ac:dyDescent="0.2">
      <c r="A36" s="114"/>
      <c r="B36" s="114"/>
      <c r="C36" s="114"/>
      <c r="D36" s="114"/>
      <c r="E36" s="114"/>
      <c r="F36" s="114"/>
      <c r="G36" s="114"/>
      <c r="H36" s="114"/>
      <c r="I36" s="114"/>
      <c r="J36" s="35"/>
      <c r="K36" s="54"/>
      <c r="L36" s="54"/>
      <c r="N36" s="26"/>
      <c r="O36" s="53"/>
    </row>
    <row r="37" spans="1:15" x14ac:dyDescent="0.2">
      <c r="A37" s="113" t="s">
        <v>59</v>
      </c>
      <c r="B37" s="113"/>
      <c r="C37" s="113"/>
      <c r="D37" s="113"/>
      <c r="E37" s="113"/>
      <c r="F37" s="115" t="s">
        <v>60</v>
      </c>
      <c r="G37" s="115"/>
      <c r="H37" s="115"/>
      <c r="I37" s="115"/>
      <c r="J37" s="35"/>
      <c r="K37" s="54"/>
      <c r="L37" s="54"/>
      <c r="N37" s="26"/>
      <c r="O37" s="53"/>
    </row>
    <row r="38" spans="1:15" ht="15" customHeight="1" x14ac:dyDescent="0.2">
      <c r="A38" s="111" t="s">
        <v>61</v>
      </c>
      <c r="B38" s="111"/>
      <c r="C38" s="111"/>
      <c r="D38" s="111"/>
      <c r="E38" s="111"/>
      <c r="F38" s="116"/>
      <c r="G38" s="116"/>
      <c r="H38" s="116"/>
      <c r="I38" s="116"/>
      <c r="J38" s="35"/>
      <c r="N38" s="101"/>
      <c r="O38" s="120"/>
    </row>
    <row r="39" spans="1:15" s="21" customFormat="1" ht="15" customHeight="1" x14ac:dyDescent="0.2">
      <c r="A39" s="111" t="s">
        <v>62</v>
      </c>
      <c r="B39" s="111"/>
      <c r="C39" s="111"/>
      <c r="D39" s="111"/>
      <c r="E39" s="111"/>
      <c r="F39" s="116"/>
      <c r="G39" s="116"/>
      <c r="H39" s="116"/>
      <c r="I39" s="116"/>
      <c r="J39" s="5"/>
      <c r="N39" s="101"/>
      <c r="O39" s="120"/>
    </row>
    <row r="40" spans="1:15" ht="15" customHeight="1" x14ac:dyDescent="0.2">
      <c r="A40" s="112" t="s">
        <v>63</v>
      </c>
      <c r="B40" s="112"/>
      <c r="C40" s="112"/>
      <c r="D40" s="112"/>
      <c r="E40" s="112"/>
      <c r="F40" s="117"/>
      <c r="G40" s="117"/>
      <c r="H40" s="117"/>
      <c r="I40" s="118"/>
      <c r="J40" s="40"/>
      <c r="N40" s="113"/>
      <c r="O40" s="113"/>
    </row>
    <row r="41" spans="1:15" ht="15" customHeight="1" x14ac:dyDescent="0.2">
      <c r="A41" s="102"/>
      <c r="B41" s="103"/>
      <c r="C41" s="103"/>
      <c r="D41" s="103"/>
      <c r="E41" s="103"/>
      <c r="F41" s="103"/>
      <c r="G41" s="103"/>
      <c r="H41" s="103"/>
      <c r="I41" s="104"/>
      <c r="J41" s="40"/>
      <c r="O41" s="53"/>
    </row>
    <row r="42" spans="1:15" ht="15" customHeight="1" x14ac:dyDescent="0.2">
      <c r="A42" s="105"/>
      <c r="B42" s="106"/>
      <c r="C42" s="106"/>
      <c r="D42" s="106"/>
      <c r="E42" s="106"/>
      <c r="F42" s="106"/>
      <c r="G42" s="106"/>
      <c r="H42" s="106"/>
      <c r="I42" s="107"/>
      <c r="J42" s="40"/>
      <c r="N42" s="113"/>
      <c r="O42" s="113"/>
    </row>
    <row r="43" spans="1:15" ht="30" customHeight="1" x14ac:dyDescent="0.2">
      <c r="A43" s="105"/>
      <c r="B43" s="106"/>
      <c r="C43" s="106"/>
      <c r="D43" s="106"/>
      <c r="E43" s="106"/>
      <c r="F43" s="106"/>
      <c r="G43" s="106"/>
      <c r="H43" s="106"/>
      <c r="I43" s="107"/>
      <c r="J43" s="40"/>
      <c r="K43" s="26"/>
      <c r="L43" s="45"/>
      <c r="N43" s="101"/>
      <c r="O43" s="101"/>
    </row>
    <row r="44" spans="1:15" ht="15" customHeight="1" x14ac:dyDescent="0.2">
      <c r="A44" s="105"/>
      <c r="B44" s="106"/>
      <c r="C44" s="106"/>
      <c r="D44" s="106"/>
      <c r="E44" s="106"/>
      <c r="F44" s="106"/>
      <c r="G44" s="106"/>
      <c r="H44" s="106"/>
      <c r="I44" s="107"/>
      <c r="J44" s="40"/>
      <c r="K44" s="101"/>
      <c r="L44" s="121"/>
      <c r="N44" s="113"/>
      <c r="O44" s="113"/>
    </row>
    <row r="45" spans="1:15" ht="15" customHeight="1" x14ac:dyDescent="0.2">
      <c r="A45" s="108"/>
      <c r="B45" s="109"/>
      <c r="C45" s="109"/>
      <c r="D45" s="109"/>
      <c r="E45" s="109"/>
      <c r="F45" s="109"/>
      <c r="G45" s="109"/>
      <c r="H45" s="109"/>
      <c r="I45" s="110"/>
      <c r="J45" s="6"/>
      <c r="K45" s="101"/>
      <c r="L45" s="121"/>
      <c r="N45" s="101"/>
      <c r="O45" s="101"/>
    </row>
    <row r="46" spans="1:15" ht="15" customHeight="1" x14ac:dyDescent="0.2">
      <c r="A46" s="46" t="s">
        <v>64</v>
      </c>
      <c r="B46" s="6"/>
      <c r="C46" s="6"/>
      <c r="D46" s="6"/>
      <c r="E46" s="6"/>
      <c r="F46" s="6"/>
      <c r="G46" s="6"/>
      <c r="H46" s="6"/>
      <c r="I46" s="6"/>
      <c r="J46" s="36"/>
      <c r="L46" s="45"/>
      <c r="N46" s="101"/>
      <c r="O46" s="101"/>
    </row>
    <row r="47" spans="1:15" ht="15" customHeight="1" x14ac:dyDescent="0.2">
      <c r="A47" s="84" t="s">
        <v>65</v>
      </c>
      <c r="B47" s="84"/>
      <c r="C47" s="84"/>
      <c r="D47" s="84"/>
      <c r="E47" s="84"/>
      <c r="F47" s="84"/>
      <c r="G47" s="84"/>
      <c r="H47" s="84"/>
      <c r="I47" s="84"/>
      <c r="J47" s="36"/>
      <c r="N47" s="101"/>
      <c r="O47" s="101"/>
    </row>
    <row r="48" spans="1:15" ht="15" customHeight="1" x14ac:dyDescent="0.2">
      <c r="A48" s="84"/>
      <c r="B48" s="84"/>
      <c r="C48" s="84"/>
      <c r="D48" s="84"/>
      <c r="E48" s="84"/>
      <c r="F48" s="84"/>
      <c r="G48" s="84"/>
      <c r="H48" s="84"/>
      <c r="I48" s="84"/>
      <c r="J48" s="38"/>
      <c r="N48" s="101"/>
      <c r="O48" s="101"/>
    </row>
    <row r="49" spans="1:15" ht="15" customHeight="1" x14ac:dyDescent="0.2">
      <c r="A49" s="85" t="e">
        <f>IF(AND(B7="VA",#REF!&gt;0),"The Governors confirm that:"," ")</f>
        <v>#REF!</v>
      </c>
      <c r="B49" s="86"/>
      <c r="C49" s="86"/>
      <c r="D49" s="86"/>
      <c r="E49" s="86"/>
      <c r="F49" s="86"/>
      <c r="G49" s="86"/>
      <c r="H49" s="86"/>
      <c r="I49" s="87"/>
      <c r="J49" s="39"/>
      <c r="K49" s="116"/>
      <c r="L49" s="116"/>
      <c r="N49" s="159"/>
      <c r="O49" s="120"/>
    </row>
    <row r="50" spans="1:15" ht="7.5" customHeight="1" x14ac:dyDescent="0.2">
      <c r="A50" s="88"/>
      <c r="B50" s="84"/>
      <c r="C50" s="84"/>
      <c r="D50" s="84"/>
      <c r="E50" s="84"/>
      <c r="F50" s="84"/>
      <c r="G50" s="84"/>
      <c r="H50" s="84"/>
      <c r="I50" s="89"/>
      <c r="K50" s="116"/>
      <c r="L50" s="116"/>
      <c r="N50" s="159"/>
      <c r="O50" s="120"/>
    </row>
    <row r="51" spans="1:15" ht="14.5" customHeight="1" x14ac:dyDescent="0.2">
      <c r="A51" s="90"/>
      <c r="B51" s="91"/>
      <c r="C51" s="91"/>
      <c r="D51" s="91"/>
      <c r="E51" s="91"/>
      <c r="F51" s="91"/>
      <c r="G51" s="91"/>
      <c r="H51" s="91"/>
      <c r="I51" s="92"/>
      <c r="J51" s="32"/>
      <c r="N51" s="113"/>
      <c r="O51" s="113"/>
    </row>
    <row r="52" spans="1:15" x14ac:dyDescent="0.2">
      <c r="A52" s="93" t="s">
        <v>66</v>
      </c>
      <c r="B52" s="93"/>
      <c r="C52" s="93"/>
      <c r="D52" s="93"/>
      <c r="E52" s="93"/>
      <c r="F52" s="93"/>
      <c r="G52" s="93"/>
      <c r="H52" s="93"/>
      <c r="I52" s="94"/>
      <c r="J52" s="32"/>
      <c r="K52" s="26"/>
      <c r="N52" s="116"/>
      <c r="O52" s="116"/>
    </row>
    <row r="53" spans="1:15" ht="14.5" customHeight="1" x14ac:dyDescent="0.2">
      <c r="A53" s="62" t="s">
        <v>67</v>
      </c>
      <c r="B53" s="95"/>
      <c r="C53" s="96"/>
      <c r="D53" s="96"/>
      <c r="E53" s="96"/>
      <c r="F53" s="96"/>
      <c r="G53" s="96"/>
      <c r="H53" s="96"/>
      <c r="I53" s="97"/>
      <c r="J53" s="32"/>
      <c r="N53" s="121"/>
      <c r="O53" s="121"/>
    </row>
    <row r="54" spans="1:15" ht="15" customHeight="1" x14ac:dyDescent="0.2">
      <c r="A54" s="69" t="s">
        <v>68</v>
      </c>
      <c r="B54" s="98"/>
      <c r="C54" s="99"/>
      <c r="D54" s="99"/>
      <c r="E54" s="99"/>
      <c r="F54" s="99"/>
      <c r="G54" s="99"/>
      <c r="H54" s="99"/>
      <c r="I54" s="100"/>
      <c r="K54" s="101"/>
      <c r="L54" s="121"/>
      <c r="N54" s="121"/>
      <c r="O54" s="121"/>
    </row>
    <row r="55" spans="1:15" ht="15" customHeight="1" x14ac:dyDescent="0.2">
      <c r="A55" s="2"/>
      <c r="K55" s="101"/>
      <c r="L55" s="121"/>
      <c r="N55" s="116"/>
      <c r="O55" s="116"/>
    </row>
    <row r="56" spans="1:15" ht="15" customHeight="1" x14ac:dyDescent="0.2">
      <c r="A56" s="1" t="s">
        <v>69</v>
      </c>
      <c r="N56" s="116"/>
      <c r="O56" s="116"/>
    </row>
    <row r="57" spans="1:15" x14ac:dyDescent="0.2">
      <c r="A57" s="18" t="s">
        <v>70</v>
      </c>
    </row>
  </sheetData>
  <mergeCells count="104">
    <mergeCell ref="A1:I1"/>
    <mergeCell ref="O32:O33"/>
    <mergeCell ref="N34:N35"/>
    <mergeCell ref="O34:O35"/>
    <mergeCell ref="N2:N3"/>
    <mergeCell ref="N5:O5"/>
    <mergeCell ref="N6:O9"/>
    <mergeCell ref="N10:O10"/>
    <mergeCell ref="N14:O14"/>
    <mergeCell ref="N4:O4"/>
    <mergeCell ref="K1:L1"/>
    <mergeCell ref="K3:L3"/>
    <mergeCell ref="B7:D7"/>
    <mergeCell ref="E7:F7"/>
    <mergeCell ref="B8:F8"/>
    <mergeCell ref="B9:I9"/>
    <mergeCell ref="K30:M30"/>
    <mergeCell ref="K31:M31"/>
    <mergeCell ref="K32:M32"/>
    <mergeCell ref="N56:O56"/>
    <mergeCell ref="N51:O51"/>
    <mergeCell ref="N52:O52"/>
    <mergeCell ref="N45:O46"/>
    <mergeCell ref="L44:L45"/>
    <mergeCell ref="N47:O48"/>
    <mergeCell ref="O49:O50"/>
    <mergeCell ref="N49:N50"/>
    <mergeCell ref="N38:N39"/>
    <mergeCell ref="O38:O39"/>
    <mergeCell ref="N43:O43"/>
    <mergeCell ref="N18:O18"/>
    <mergeCell ref="N20:O20"/>
    <mergeCell ref="N21:O22"/>
    <mergeCell ref="N23:O24"/>
    <mergeCell ref="N25:O27"/>
    <mergeCell ref="N30:N31"/>
    <mergeCell ref="O30:O31"/>
    <mergeCell ref="N32:N33"/>
    <mergeCell ref="B10:I10"/>
    <mergeCell ref="B11:I11"/>
    <mergeCell ref="C28:D28"/>
    <mergeCell ref="C29:D29"/>
    <mergeCell ref="A12:B12"/>
    <mergeCell ref="C12:D12"/>
    <mergeCell ref="C33:D33"/>
    <mergeCell ref="H28:I28"/>
    <mergeCell ref="H29:I29"/>
    <mergeCell ref="H30:I30"/>
    <mergeCell ref="H31:I31"/>
    <mergeCell ref="F30:G30"/>
    <mergeCell ref="F31:G31"/>
    <mergeCell ref="H33:I33"/>
    <mergeCell ref="A14:I15"/>
    <mergeCell ref="H32:I32"/>
    <mergeCell ref="C32:D32"/>
    <mergeCell ref="C31:D31"/>
    <mergeCell ref="C30:D30"/>
    <mergeCell ref="A16:I25"/>
    <mergeCell ref="E12:G12"/>
    <mergeCell ref="H12:I12"/>
    <mergeCell ref="F33:G33"/>
    <mergeCell ref="N53:O53"/>
    <mergeCell ref="N54:O54"/>
    <mergeCell ref="N55:O55"/>
    <mergeCell ref="K49:K50"/>
    <mergeCell ref="K44:K45"/>
    <mergeCell ref="L49:L50"/>
    <mergeCell ref="L54:L55"/>
    <mergeCell ref="K8:L8"/>
    <mergeCell ref="K10:L10"/>
    <mergeCell ref="K11:L11"/>
    <mergeCell ref="K12:L12"/>
    <mergeCell ref="K18:L18"/>
    <mergeCell ref="K19:L19"/>
    <mergeCell ref="K15:L15"/>
    <mergeCell ref="K20:M20"/>
    <mergeCell ref="K26:M29"/>
    <mergeCell ref="K33:M33"/>
    <mergeCell ref="K34:M34"/>
    <mergeCell ref="K35:M35"/>
    <mergeCell ref="K25:L25"/>
    <mergeCell ref="N40:O40"/>
    <mergeCell ref="N42:O42"/>
    <mergeCell ref="N44:O44"/>
    <mergeCell ref="N16:O17"/>
    <mergeCell ref="H35:I35"/>
    <mergeCell ref="A47:I48"/>
    <mergeCell ref="A49:I51"/>
    <mergeCell ref="A52:I52"/>
    <mergeCell ref="B53:I53"/>
    <mergeCell ref="B54:I54"/>
    <mergeCell ref="K54:K55"/>
    <mergeCell ref="A41:I45"/>
    <mergeCell ref="A38:E38"/>
    <mergeCell ref="A39:E39"/>
    <mergeCell ref="A40:E40"/>
    <mergeCell ref="A37:E37"/>
    <mergeCell ref="A36:I36"/>
    <mergeCell ref="F37:I37"/>
    <mergeCell ref="F38:I38"/>
    <mergeCell ref="F39:I39"/>
    <mergeCell ref="F40:I40"/>
    <mergeCell ref="A34:D35"/>
    <mergeCell ref="H34:I34"/>
  </mergeCells>
  <dataValidations count="2">
    <dataValidation type="list" allowBlank="1" showInputMessage="1" showErrorMessage="1" sqref="B7" xr:uid="{00000000-0002-0000-0000-000000000000}">
      <formula1>Status</formula1>
    </dataValidation>
    <dataValidation type="list" allowBlank="1" showInputMessage="1" showErrorMessage="1" sqref="B8:F8" xr:uid="{00000000-0002-0000-0000-000001000000}">
      <formula1>INDIRECT($B$7)</formula1>
    </dataValidation>
  </dataValidations>
  <pageMargins left="0.39370078740157483" right="0.39370078740157483" top="0.39370078740157483" bottom="0.39370078740157483"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000-000002000000}">
          <x14:formula1>
            <xm:f>'Drop Down Lists'!$AA$1:$AA$3</xm:f>
          </x14:formula1>
          <xm:sqref>M23:M24 M8 M10 M5:M6 M21 M13:M19 J36:J38</xm:sqref>
        </x14:dataValidation>
        <x14:dataValidation type="list" allowBlank="1" showInputMessage="1" showErrorMessage="1" xr:uid="{00000000-0002-0000-0000-000004000000}">
          <x14:formula1>
            <xm:f>'Drop Down Lists'!$Y$2:$Y$4</xm:f>
          </x14:formula1>
          <xm:sqref>B9:J9</xm:sqref>
        </x14:dataValidation>
        <x14:dataValidation type="list" allowBlank="1" showInputMessage="1" showErrorMessage="1" xr:uid="{00000000-0002-0000-0000-000005000000}">
          <x14:formula1>
            <xm:f>'Drop Down Lists'!$AB$2:$AB$7</xm:f>
          </x14:formula1>
          <xm:sqref>B10</xm:sqref>
        </x14:dataValidation>
        <x14:dataValidation type="list" allowBlank="1" showInputMessage="1" showErrorMessage="1" xr:uid="{00000000-0002-0000-0000-000006000000}">
          <x14:formula1>
            <xm:f>'Drop Down Lists'!$AA$1:$AA$4</xm:f>
          </x14:formula1>
          <xm:sqref>L40:L41 L43:L44 L51:L54 L46:L48</xm:sqref>
        </x14:dataValidation>
        <x14:dataValidation type="list" allowBlank="1" showInputMessage="1" showErrorMessage="1" xr:uid="{00000000-0002-0000-0000-000003000000}">
          <x14:formula1>
            <xm:f>'Drop Down Lists'!$AA$2:$AA$3</xm:f>
          </x14:formula1>
          <xm:sqref>J51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40"/>
  <sheetViews>
    <sheetView workbookViewId="0">
      <selection activeCell="A12" sqref="A12"/>
    </sheetView>
  </sheetViews>
  <sheetFormatPr baseColWidth="10" defaultColWidth="8.83203125" defaultRowHeight="15" x14ac:dyDescent="0.2"/>
  <cols>
    <col min="1" max="1" width="99" customWidth="1"/>
  </cols>
  <sheetData>
    <row r="1" spans="1:1" ht="19" x14ac:dyDescent="0.25">
      <c r="A1" s="52" t="s">
        <v>71</v>
      </c>
    </row>
    <row r="2" spans="1:1" x14ac:dyDescent="0.2">
      <c r="A2" s="21" t="s">
        <v>72</v>
      </c>
    </row>
    <row r="3" spans="1:1" ht="16" x14ac:dyDescent="0.2">
      <c r="A3" s="25" t="s">
        <v>73</v>
      </c>
    </row>
    <row r="4" spans="1:1" ht="16" x14ac:dyDescent="0.2">
      <c r="A4" s="25" t="s">
        <v>74</v>
      </c>
    </row>
    <row r="5" spans="1:1" ht="16" x14ac:dyDescent="0.2">
      <c r="A5" s="25" t="s">
        <v>75</v>
      </c>
    </row>
    <row r="6" spans="1:1" ht="16" x14ac:dyDescent="0.2">
      <c r="A6" s="25" t="s">
        <v>76</v>
      </c>
    </row>
    <row r="7" spans="1:1" ht="16" x14ac:dyDescent="0.2">
      <c r="A7" s="25" t="s">
        <v>77</v>
      </c>
    </row>
    <row r="8" spans="1:1" ht="17.5" customHeight="1" x14ac:dyDescent="0.2">
      <c r="A8" s="25" t="s">
        <v>78</v>
      </c>
    </row>
    <row r="9" spans="1:1" ht="16" x14ac:dyDescent="0.2">
      <c r="A9" s="25" t="s">
        <v>79</v>
      </c>
    </row>
    <row r="10" spans="1:1" ht="32" x14ac:dyDescent="0.2">
      <c r="A10" s="25" t="s">
        <v>80</v>
      </c>
    </row>
    <row r="11" spans="1:1" ht="32" x14ac:dyDescent="0.2">
      <c r="A11" s="25" t="s">
        <v>81</v>
      </c>
    </row>
    <row r="12" spans="1:1" ht="30.75" customHeight="1" x14ac:dyDescent="0.2">
      <c r="A12" s="75" t="s">
        <v>82</v>
      </c>
    </row>
    <row r="13" spans="1:1" ht="16" x14ac:dyDescent="0.2">
      <c r="A13" s="22" t="s">
        <v>83</v>
      </c>
    </row>
    <row r="14" spans="1:1" ht="80" x14ac:dyDescent="0.2">
      <c r="A14" s="25" t="s">
        <v>84</v>
      </c>
    </row>
    <row r="15" spans="1:1" ht="10" customHeight="1" x14ac:dyDescent="0.2">
      <c r="A15" s="25"/>
    </row>
    <row r="16" spans="1:1" ht="16" x14ac:dyDescent="0.2">
      <c r="A16" s="50" t="s">
        <v>85</v>
      </c>
    </row>
    <row r="17" spans="1:1" ht="48" x14ac:dyDescent="0.2">
      <c r="A17" s="51" t="s">
        <v>86</v>
      </c>
    </row>
    <row r="18" spans="1:1" ht="32" x14ac:dyDescent="0.2">
      <c r="A18" s="25" t="s">
        <v>87</v>
      </c>
    </row>
    <row r="19" spans="1:1" ht="10" customHeight="1" x14ac:dyDescent="0.2"/>
    <row r="20" spans="1:1" x14ac:dyDescent="0.2">
      <c r="A20" s="21" t="s">
        <v>88</v>
      </c>
    </row>
    <row r="21" spans="1:1" x14ac:dyDescent="0.2">
      <c r="A21" s="172" t="s">
        <v>89</v>
      </c>
    </row>
    <row r="22" spans="1:1" x14ac:dyDescent="0.2">
      <c r="A22" s="172"/>
    </row>
    <row r="23" spans="1:1" x14ac:dyDescent="0.2">
      <c r="A23" s="172" t="s">
        <v>90</v>
      </c>
    </row>
    <row r="24" spans="1:1" x14ac:dyDescent="0.2">
      <c r="A24" s="172"/>
    </row>
    <row r="25" spans="1:1" ht="10" customHeight="1" x14ac:dyDescent="0.2"/>
    <row r="26" spans="1:1" x14ac:dyDescent="0.2">
      <c r="A26" s="21" t="s">
        <v>91</v>
      </c>
    </row>
    <row r="27" spans="1:1" x14ac:dyDescent="0.2">
      <c r="A27" s="172" t="s">
        <v>92</v>
      </c>
    </row>
    <row r="28" spans="1:1" x14ac:dyDescent="0.2">
      <c r="A28" s="172"/>
    </row>
    <row r="29" spans="1:1" ht="10" customHeight="1" x14ac:dyDescent="0.2"/>
    <row r="30" spans="1:1" x14ac:dyDescent="0.2">
      <c r="A30" s="21" t="s">
        <v>93</v>
      </c>
    </row>
    <row r="31" spans="1:1" ht="16" x14ac:dyDescent="0.2">
      <c r="A31" s="25" t="s">
        <v>94</v>
      </c>
    </row>
    <row r="32" spans="1:1" ht="32" x14ac:dyDescent="0.2">
      <c r="A32" s="25" t="s">
        <v>95</v>
      </c>
    </row>
    <row r="33" spans="1:1" ht="16" x14ac:dyDescent="0.2">
      <c r="A33" s="25" t="s">
        <v>96</v>
      </c>
    </row>
    <row r="34" spans="1:1" ht="48" x14ac:dyDescent="0.2">
      <c r="A34" s="23" t="s">
        <v>97</v>
      </c>
    </row>
    <row r="35" spans="1:1" ht="10" customHeight="1" x14ac:dyDescent="0.2">
      <c r="A35" s="24"/>
    </row>
    <row r="36" spans="1:1" x14ac:dyDescent="0.2">
      <c r="A36" s="24" t="s">
        <v>98</v>
      </c>
    </row>
    <row r="37" spans="1:1" ht="10" customHeight="1" x14ac:dyDescent="0.2">
      <c r="A37" s="24"/>
    </row>
    <row r="38" spans="1:1" x14ac:dyDescent="0.2">
      <c r="A38" s="24" t="s">
        <v>99</v>
      </c>
    </row>
    <row r="39" spans="1:1" x14ac:dyDescent="0.2">
      <c r="A39" s="24" t="s">
        <v>100</v>
      </c>
    </row>
    <row r="40" spans="1:1" x14ac:dyDescent="0.2">
      <c r="A40" s="24" t="s">
        <v>101</v>
      </c>
    </row>
  </sheetData>
  <mergeCells count="3">
    <mergeCell ref="A21:A22"/>
    <mergeCell ref="A23:A24"/>
    <mergeCell ref="A27:A28"/>
  </mergeCells>
  <pageMargins left="0.39370078740157483" right="0.39370078740157483" top="0.39370078740157483" bottom="0.39370078740157483" header="0.31496062992125984" footer="0.31496062992125984"/>
  <pageSetup paperSize="9"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AAD64-B078-413D-8F56-B226E3500121}">
  <dimension ref="A3:D22"/>
  <sheetViews>
    <sheetView workbookViewId="0">
      <selection activeCell="C12" sqref="C12"/>
    </sheetView>
  </sheetViews>
  <sheetFormatPr baseColWidth="10" defaultColWidth="8.83203125" defaultRowHeight="15" x14ac:dyDescent="0.2"/>
  <cols>
    <col min="1" max="1" width="33.5" customWidth="1"/>
    <col min="2" max="2" width="55.33203125" customWidth="1"/>
    <col min="3" max="4" width="14.5" customWidth="1"/>
  </cols>
  <sheetData>
    <row r="3" spans="1:2" x14ac:dyDescent="0.2">
      <c r="A3" s="7" t="s">
        <v>102</v>
      </c>
      <c r="B3" t="s">
        <v>103</v>
      </c>
    </row>
    <row r="4" spans="1:2" x14ac:dyDescent="0.2">
      <c r="A4" s="7" t="s">
        <v>39</v>
      </c>
      <c r="B4" t="s">
        <v>104</v>
      </c>
    </row>
    <row r="5" spans="1:2" x14ac:dyDescent="0.2">
      <c r="A5" s="7" t="s">
        <v>45</v>
      </c>
      <c r="B5" t="s">
        <v>105</v>
      </c>
    </row>
    <row r="6" spans="1:2" x14ac:dyDescent="0.2">
      <c r="A6" t="s">
        <v>41</v>
      </c>
      <c r="B6" t="s">
        <v>106</v>
      </c>
    </row>
    <row r="7" spans="1:2" x14ac:dyDescent="0.2">
      <c r="A7" t="s">
        <v>48</v>
      </c>
      <c r="B7" t="s">
        <v>107</v>
      </c>
    </row>
    <row r="8" spans="1:2" x14ac:dyDescent="0.2">
      <c r="A8" s="7" t="s">
        <v>108</v>
      </c>
      <c r="B8" t="s">
        <v>109</v>
      </c>
    </row>
    <row r="9" spans="1:2" x14ac:dyDescent="0.2">
      <c r="A9" s="7" t="s">
        <v>110</v>
      </c>
      <c r="B9" t="s">
        <v>111</v>
      </c>
    </row>
    <row r="10" spans="1:2" x14ac:dyDescent="0.2">
      <c r="A10" s="7" t="s">
        <v>52</v>
      </c>
      <c r="B10" t="s">
        <v>112</v>
      </c>
    </row>
    <row r="11" spans="1:2" x14ac:dyDescent="0.2">
      <c r="A11" s="7" t="s">
        <v>54</v>
      </c>
      <c r="B11" t="s">
        <v>113</v>
      </c>
    </row>
    <row r="12" spans="1:2" x14ac:dyDescent="0.2">
      <c r="A12" t="s">
        <v>56</v>
      </c>
      <c r="B12" t="s">
        <v>114</v>
      </c>
    </row>
    <row r="13" spans="1:2" x14ac:dyDescent="0.2">
      <c r="A13" s="7" t="s">
        <v>57</v>
      </c>
      <c r="B13" s="7" t="s">
        <v>115</v>
      </c>
    </row>
    <row r="14" spans="1:2" x14ac:dyDescent="0.2">
      <c r="A14" s="7" t="s">
        <v>58</v>
      </c>
      <c r="B14" s="7" t="s">
        <v>116</v>
      </c>
    </row>
    <row r="17" spans="1:4" x14ac:dyDescent="0.2">
      <c r="A17" s="70" t="s">
        <v>117</v>
      </c>
      <c r="B17" s="71" t="s">
        <v>118</v>
      </c>
      <c r="C17" s="71" t="s">
        <v>119</v>
      </c>
      <c r="D17" s="71" t="s">
        <v>68</v>
      </c>
    </row>
    <row r="18" spans="1:4" x14ac:dyDescent="0.2">
      <c r="A18" s="73">
        <v>1</v>
      </c>
      <c r="B18" s="72" t="s">
        <v>120</v>
      </c>
      <c r="C18" s="72"/>
      <c r="D18" s="72"/>
    </row>
    <row r="19" spans="1:4" x14ac:dyDescent="0.2">
      <c r="A19" s="73">
        <v>2</v>
      </c>
      <c r="B19" s="72" t="s">
        <v>121</v>
      </c>
      <c r="C19" s="72" t="s">
        <v>122</v>
      </c>
      <c r="D19" s="74">
        <v>45245</v>
      </c>
    </row>
    <row r="20" spans="1:4" x14ac:dyDescent="0.2">
      <c r="A20" s="73">
        <v>3</v>
      </c>
      <c r="B20" s="72" t="s">
        <v>123</v>
      </c>
      <c r="C20" s="72" t="s">
        <v>122</v>
      </c>
      <c r="D20" s="74">
        <v>45266</v>
      </c>
    </row>
    <row r="21" spans="1:4" x14ac:dyDescent="0.2">
      <c r="A21" s="76">
        <v>4</v>
      </c>
      <c r="B21" s="77" t="s">
        <v>124</v>
      </c>
      <c r="C21" s="77" t="s">
        <v>122</v>
      </c>
      <c r="D21" s="78">
        <v>45281</v>
      </c>
    </row>
    <row r="22" spans="1:4" x14ac:dyDescent="0.2">
      <c r="A22" s="79">
        <v>5</v>
      </c>
      <c r="B22" s="80" t="s">
        <v>321</v>
      </c>
      <c r="C22" s="80" t="s">
        <v>122</v>
      </c>
      <c r="D22" s="81">
        <v>45908</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AC45"/>
  <sheetViews>
    <sheetView workbookViewId="0">
      <selection activeCell="G13" sqref="G13"/>
    </sheetView>
  </sheetViews>
  <sheetFormatPr baseColWidth="10" defaultColWidth="9.1640625" defaultRowHeight="15" x14ac:dyDescent="0.2"/>
  <cols>
    <col min="1" max="2" width="9.1640625" style="8"/>
    <col min="3" max="3" width="9.5" style="8" customWidth="1"/>
    <col min="4" max="5" width="11.5" style="8" customWidth="1"/>
    <col min="6" max="6" width="10" style="8" customWidth="1"/>
    <col min="7" max="7" width="11.5" style="8" customWidth="1"/>
    <col min="8" max="9" width="9.1640625" style="8"/>
    <col min="10" max="10" width="9.5" style="8" customWidth="1"/>
    <col min="11" max="12" width="11.5" style="8" customWidth="1"/>
    <col min="13" max="13" width="10" style="8" customWidth="1"/>
    <col min="14" max="14" width="11.5" style="8" customWidth="1"/>
    <col min="15" max="16" width="9.1640625" style="8"/>
    <col min="17" max="17" width="9.5" style="8" customWidth="1"/>
    <col min="18" max="18" width="14" style="8" customWidth="1"/>
    <col min="19" max="19" width="11.5" style="8" customWidth="1"/>
    <col min="20" max="20" width="10" style="8" customWidth="1"/>
    <col min="21" max="21" width="11.5" style="8" customWidth="1"/>
    <col min="22" max="24" width="9.1640625" style="8"/>
    <col min="25" max="25" width="9.5" style="8" customWidth="1"/>
    <col min="26" max="27" width="9.1640625" style="8"/>
    <col min="28" max="28" width="10.5" style="8" customWidth="1"/>
    <col min="29" max="16384" width="9.1640625" style="8"/>
  </cols>
  <sheetData>
    <row r="1" spans="1:29" x14ac:dyDescent="0.2">
      <c r="A1" s="8" t="s">
        <v>13</v>
      </c>
      <c r="B1" s="8" t="s">
        <v>125</v>
      </c>
      <c r="C1" s="8" t="s">
        <v>126</v>
      </c>
      <c r="D1" s="20" t="s">
        <v>127</v>
      </c>
      <c r="E1" s="8" t="s">
        <v>128</v>
      </c>
      <c r="F1" s="8" t="s">
        <v>129</v>
      </c>
      <c r="G1" s="8" t="s">
        <v>130</v>
      </c>
      <c r="H1" s="8" t="s">
        <v>13</v>
      </c>
      <c r="I1" s="8" t="s">
        <v>125</v>
      </c>
      <c r="J1" s="8" t="s">
        <v>126</v>
      </c>
      <c r="K1" s="8" t="s">
        <v>131</v>
      </c>
      <c r="L1" s="8" t="s">
        <v>128</v>
      </c>
      <c r="M1" s="8" t="s">
        <v>129</v>
      </c>
      <c r="N1" s="8" t="s">
        <v>130</v>
      </c>
      <c r="O1" s="8" t="s">
        <v>132</v>
      </c>
      <c r="P1" s="8" t="s">
        <v>133</v>
      </c>
      <c r="Q1" s="8" t="s">
        <v>125</v>
      </c>
      <c r="R1" s="8" t="s">
        <v>134</v>
      </c>
      <c r="S1" s="8" t="s">
        <v>128</v>
      </c>
      <c r="T1" s="8" t="s">
        <v>129</v>
      </c>
      <c r="U1" s="8" t="s">
        <v>130</v>
      </c>
      <c r="W1" s="8" t="s">
        <v>9</v>
      </c>
      <c r="Y1" s="8" t="s">
        <v>135</v>
      </c>
      <c r="AB1" s="8" t="s">
        <v>136</v>
      </c>
    </row>
    <row r="2" spans="1:29" x14ac:dyDescent="0.2">
      <c r="D2" s="47"/>
      <c r="H2" s="9"/>
      <c r="O2" s="9"/>
      <c r="W2" s="8" t="s">
        <v>137</v>
      </c>
      <c r="AA2" s="8" t="s">
        <v>138</v>
      </c>
      <c r="AB2" s="10" t="s">
        <v>20</v>
      </c>
    </row>
    <row r="3" spans="1:29" x14ac:dyDescent="0.2">
      <c r="A3" s="8">
        <v>135566</v>
      </c>
      <c r="B3" s="8">
        <v>936</v>
      </c>
      <c r="C3" s="8">
        <v>3944</v>
      </c>
      <c r="D3" s="42" t="s">
        <v>139</v>
      </c>
      <c r="E3" s="8" t="s">
        <v>140</v>
      </c>
      <c r="F3" s="8" t="b">
        <v>0</v>
      </c>
      <c r="G3" s="8" t="s">
        <v>141</v>
      </c>
      <c r="H3" s="9">
        <v>125198</v>
      </c>
      <c r="I3" s="8">
        <v>936</v>
      </c>
      <c r="J3" s="8">
        <v>3407</v>
      </c>
      <c r="K3" s="8" t="s">
        <v>142</v>
      </c>
      <c r="L3" s="8" t="s">
        <v>10</v>
      </c>
      <c r="M3" s="8" t="b">
        <v>1</v>
      </c>
      <c r="N3" s="8" t="s">
        <v>143</v>
      </c>
      <c r="O3" s="9">
        <v>141294</v>
      </c>
      <c r="P3" s="8">
        <v>936</v>
      </c>
      <c r="Q3" s="8">
        <v>3930</v>
      </c>
      <c r="R3" s="8" t="s">
        <v>144</v>
      </c>
      <c r="S3" s="8" t="s">
        <v>145</v>
      </c>
      <c r="T3" s="8" t="b">
        <v>0</v>
      </c>
      <c r="U3" s="8" t="s">
        <v>146</v>
      </c>
      <c r="W3" s="8" t="s">
        <v>10</v>
      </c>
      <c r="Y3" s="8" t="s">
        <v>147</v>
      </c>
      <c r="AA3" s="8" t="s">
        <v>148</v>
      </c>
      <c r="AB3" s="11" t="s">
        <v>149</v>
      </c>
    </row>
    <row r="4" spans="1:29" x14ac:dyDescent="0.2">
      <c r="A4" s="19">
        <v>125145</v>
      </c>
      <c r="B4" s="19">
        <v>936</v>
      </c>
      <c r="C4" s="19">
        <v>3026</v>
      </c>
      <c r="D4" s="42" t="s">
        <v>150</v>
      </c>
      <c r="E4" s="19" t="s">
        <v>140</v>
      </c>
      <c r="F4" s="19" t="b">
        <v>0</v>
      </c>
      <c r="G4" s="41" t="s">
        <v>151</v>
      </c>
      <c r="H4" s="9">
        <v>116358</v>
      </c>
      <c r="I4" s="8">
        <v>850</v>
      </c>
      <c r="J4" s="8">
        <v>3330</v>
      </c>
      <c r="K4" s="43" t="s">
        <v>152</v>
      </c>
      <c r="L4" s="8" t="s">
        <v>10</v>
      </c>
      <c r="M4" s="8" t="b">
        <v>1</v>
      </c>
      <c r="N4" s="8" t="s">
        <v>153</v>
      </c>
      <c r="O4" s="9">
        <v>142490</v>
      </c>
      <c r="P4" s="8">
        <v>936</v>
      </c>
      <c r="Q4" s="8">
        <v>4028</v>
      </c>
      <c r="R4" s="43" t="s">
        <v>154</v>
      </c>
      <c r="S4" s="8" t="s">
        <v>145</v>
      </c>
      <c r="T4" s="8" t="b">
        <v>0</v>
      </c>
      <c r="U4" s="8" t="s">
        <v>155</v>
      </c>
      <c r="W4" s="8" t="s">
        <v>140</v>
      </c>
      <c r="Y4" s="8" t="s">
        <v>156</v>
      </c>
      <c r="AA4" s="8" t="s">
        <v>157</v>
      </c>
      <c r="AB4" s="11" t="s">
        <v>158</v>
      </c>
    </row>
    <row r="5" spans="1:29" x14ac:dyDescent="0.2">
      <c r="A5" s="19">
        <v>125152</v>
      </c>
      <c r="B5" s="19">
        <v>936</v>
      </c>
      <c r="C5" s="19">
        <v>3049</v>
      </c>
      <c r="D5" s="42" t="s">
        <v>159</v>
      </c>
      <c r="E5" s="19" t="s">
        <v>140</v>
      </c>
      <c r="F5" s="19" t="b">
        <v>0</v>
      </c>
      <c r="G5" s="41" t="s">
        <v>160</v>
      </c>
      <c r="H5" s="9">
        <v>125153</v>
      </c>
      <c r="I5" s="8">
        <v>936</v>
      </c>
      <c r="J5" s="8">
        <v>3050</v>
      </c>
      <c r="K5" s="43" t="s">
        <v>161</v>
      </c>
      <c r="L5" s="8" t="s">
        <v>10</v>
      </c>
      <c r="M5" s="8" t="b">
        <v>1</v>
      </c>
      <c r="N5" s="8" t="s">
        <v>162</v>
      </c>
      <c r="O5" s="9">
        <v>141733</v>
      </c>
      <c r="P5" s="8">
        <v>936</v>
      </c>
      <c r="Q5" s="8">
        <v>3337</v>
      </c>
      <c r="R5" s="43" t="s">
        <v>163</v>
      </c>
      <c r="S5" s="8" t="s">
        <v>164</v>
      </c>
      <c r="T5" s="8" t="b">
        <v>0</v>
      </c>
      <c r="U5" s="8" t="s">
        <v>165</v>
      </c>
      <c r="W5" s="8" t="s">
        <v>166</v>
      </c>
      <c r="AB5" s="11" t="s">
        <v>167</v>
      </c>
    </row>
    <row r="6" spans="1:29" x14ac:dyDescent="0.2">
      <c r="A6" s="19">
        <v>116290</v>
      </c>
      <c r="B6" s="19">
        <v>850</v>
      </c>
      <c r="C6" s="19">
        <v>3067</v>
      </c>
      <c r="D6" s="42" t="s">
        <v>168</v>
      </c>
      <c r="E6" s="19" t="s">
        <v>140</v>
      </c>
      <c r="F6" s="19" t="b">
        <v>0</v>
      </c>
      <c r="G6" s="41" t="s">
        <v>169</v>
      </c>
      <c r="H6" s="9">
        <v>125243</v>
      </c>
      <c r="I6" s="8">
        <v>936</v>
      </c>
      <c r="J6" s="8">
        <v>3925</v>
      </c>
      <c r="K6" s="43" t="s">
        <v>170</v>
      </c>
      <c r="L6" s="8" t="s">
        <v>10</v>
      </c>
      <c r="M6" s="8" t="b">
        <v>1</v>
      </c>
      <c r="N6" s="8" t="s">
        <v>171</v>
      </c>
      <c r="O6" s="8">
        <v>140650</v>
      </c>
      <c r="P6" s="8">
        <v>936</v>
      </c>
      <c r="Q6" s="8">
        <v>4508</v>
      </c>
      <c r="R6" s="8" t="s">
        <v>172</v>
      </c>
      <c r="T6" s="8" t="b">
        <v>0</v>
      </c>
      <c r="U6" s="12" t="s">
        <v>173</v>
      </c>
      <c r="AB6" s="11" t="s">
        <v>174</v>
      </c>
    </row>
    <row r="7" spans="1:29" x14ac:dyDescent="0.2">
      <c r="A7" s="19">
        <v>135009</v>
      </c>
      <c r="B7" s="19">
        <v>936</v>
      </c>
      <c r="C7" s="19">
        <v>3940</v>
      </c>
      <c r="D7" s="42" t="s">
        <v>175</v>
      </c>
      <c r="E7" s="19" t="s">
        <v>140</v>
      </c>
      <c r="F7" s="19" t="b">
        <v>0</v>
      </c>
      <c r="G7" s="41" t="s">
        <v>176</v>
      </c>
      <c r="H7" s="9">
        <v>125186</v>
      </c>
      <c r="I7" s="8">
        <v>936</v>
      </c>
      <c r="J7" s="8">
        <v>3350</v>
      </c>
      <c r="K7" s="43" t="s">
        <v>177</v>
      </c>
      <c r="L7" s="8" t="s">
        <v>10</v>
      </c>
      <c r="M7" s="8" t="b">
        <v>1</v>
      </c>
      <c r="N7" s="8" t="s">
        <v>178</v>
      </c>
      <c r="O7" s="9">
        <v>144899</v>
      </c>
      <c r="P7" s="8">
        <v>850</v>
      </c>
      <c r="Q7" s="8">
        <v>2522</v>
      </c>
      <c r="R7" s="43" t="s">
        <v>179</v>
      </c>
      <c r="S7" s="8" t="s">
        <v>145</v>
      </c>
      <c r="T7" s="8" t="b">
        <v>0</v>
      </c>
      <c r="U7" s="8" t="s">
        <v>180</v>
      </c>
      <c r="AB7" s="11" t="s">
        <v>181</v>
      </c>
    </row>
    <row r="8" spans="1:29" x14ac:dyDescent="0.2">
      <c r="A8" s="19">
        <v>125160</v>
      </c>
      <c r="B8" s="19">
        <v>936</v>
      </c>
      <c r="C8" s="19">
        <v>3061</v>
      </c>
      <c r="D8" s="42" t="s">
        <v>182</v>
      </c>
      <c r="E8" s="19" t="s">
        <v>140</v>
      </c>
      <c r="F8" s="19" t="b">
        <v>0</v>
      </c>
      <c r="G8" s="41" t="s">
        <v>183</v>
      </c>
      <c r="H8" s="9">
        <v>125200</v>
      </c>
      <c r="I8" s="8">
        <v>936</v>
      </c>
      <c r="J8" s="8">
        <v>3415</v>
      </c>
      <c r="K8" s="43" t="s">
        <v>184</v>
      </c>
      <c r="L8" s="8" t="s">
        <v>10</v>
      </c>
      <c r="M8" s="8" t="b">
        <v>1</v>
      </c>
      <c r="N8" s="8" t="s">
        <v>185</v>
      </c>
      <c r="O8" s="9">
        <v>145700</v>
      </c>
      <c r="P8" s="8">
        <v>936</v>
      </c>
      <c r="Q8" s="8">
        <v>3014</v>
      </c>
      <c r="R8" s="43" t="s">
        <v>186</v>
      </c>
      <c r="S8" s="8" t="s">
        <v>187</v>
      </c>
      <c r="T8" s="8" t="b">
        <v>0</v>
      </c>
      <c r="U8" s="8" t="s">
        <v>188</v>
      </c>
    </row>
    <row r="9" spans="1:29" x14ac:dyDescent="0.2">
      <c r="A9" s="19">
        <v>125143</v>
      </c>
      <c r="B9" s="19">
        <v>936</v>
      </c>
      <c r="C9" s="19">
        <v>3022</v>
      </c>
      <c r="D9" s="42" t="s">
        <v>189</v>
      </c>
      <c r="E9" s="19" t="s">
        <v>140</v>
      </c>
      <c r="F9" s="19" t="b">
        <v>0</v>
      </c>
      <c r="G9" s="41" t="s">
        <v>190</v>
      </c>
      <c r="H9" s="9">
        <v>125167</v>
      </c>
      <c r="I9" s="8">
        <v>936</v>
      </c>
      <c r="J9" s="8">
        <v>3317</v>
      </c>
      <c r="K9" s="43" t="s">
        <v>191</v>
      </c>
      <c r="L9" s="8" t="s">
        <v>10</v>
      </c>
      <c r="M9" s="8" t="b">
        <v>1</v>
      </c>
      <c r="N9" s="8" t="s">
        <v>192</v>
      </c>
      <c r="O9" s="9">
        <v>146420</v>
      </c>
      <c r="P9" s="8">
        <v>936</v>
      </c>
      <c r="Q9" s="8">
        <v>3052</v>
      </c>
      <c r="R9" s="43" t="s">
        <v>193</v>
      </c>
      <c r="S9" s="8" t="s">
        <v>145</v>
      </c>
      <c r="T9" s="8" t="b">
        <v>0</v>
      </c>
      <c r="U9" s="8" t="s">
        <v>194</v>
      </c>
    </row>
    <row r="10" spans="1:29" x14ac:dyDescent="0.2">
      <c r="A10" s="19">
        <v>125163</v>
      </c>
      <c r="B10" s="19">
        <v>936</v>
      </c>
      <c r="C10" s="19">
        <v>3064</v>
      </c>
      <c r="D10" s="42" t="s">
        <v>195</v>
      </c>
      <c r="E10" s="19" t="s">
        <v>140</v>
      </c>
      <c r="F10" s="19" t="b">
        <v>0</v>
      </c>
      <c r="G10" s="41" t="s">
        <v>196</v>
      </c>
      <c r="H10" s="9">
        <v>125175</v>
      </c>
      <c r="I10" s="8">
        <v>936</v>
      </c>
      <c r="J10" s="8">
        <v>3334</v>
      </c>
      <c r="K10" s="43" t="s">
        <v>197</v>
      </c>
      <c r="L10" s="8" t="s">
        <v>10</v>
      </c>
      <c r="M10" s="8" t="b">
        <v>1</v>
      </c>
      <c r="N10" s="8" t="s">
        <v>198</v>
      </c>
      <c r="O10" s="9">
        <v>146419</v>
      </c>
      <c r="P10" s="8">
        <v>936</v>
      </c>
      <c r="Q10" s="8">
        <v>3012</v>
      </c>
      <c r="R10" s="43" t="s">
        <v>199</v>
      </c>
      <c r="S10" s="8" t="s">
        <v>145</v>
      </c>
      <c r="T10" s="8" t="b">
        <v>0</v>
      </c>
      <c r="U10" s="8" t="s">
        <v>200</v>
      </c>
      <c r="AA10" s="12"/>
    </row>
    <row r="11" spans="1:29" x14ac:dyDescent="0.2">
      <c r="A11" s="19">
        <v>125141</v>
      </c>
      <c r="B11" s="19">
        <v>936</v>
      </c>
      <c r="C11" s="19">
        <v>3016</v>
      </c>
      <c r="D11" s="42" t="s">
        <v>201</v>
      </c>
      <c r="E11" s="19" t="s">
        <v>140</v>
      </c>
      <c r="F11" s="19" t="b">
        <v>0</v>
      </c>
      <c r="G11" s="41" t="s">
        <v>202</v>
      </c>
      <c r="H11" s="9">
        <v>125199</v>
      </c>
      <c r="I11" s="8">
        <v>936</v>
      </c>
      <c r="J11" s="8">
        <v>3408</v>
      </c>
      <c r="K11" s="43" t="s">
        <v>203</v>
      </c>
      <c r="L11" s="8" t="s">
        <v>10</v>
      </c>
      <c r="M11" s="8" t="b">
        <v>1</v>
      </c>
      <c r="N11" s="8" t="s">
        <v>204</v>
      </c>
      <c r="O11" s="9">
        <v>145278</v>
      </c>
      <c r="P11" s="8">
        <v>936</v>
      </c>
      <c r="Q11" s="8">
        <v>3062</v>
      </c>
      <c r="R11" s="43" t="s">
        <v>205</v>
      </c>
      <c r="S11" s="8" t="s">
        <v>145</v>
      </c>
      <c r="T11" s="8" t="b">
        <v>0</v>
      </c>
      <c r="U11" s="8" t="s">
        <v>206</v>
      </c>
      <c r="AA11" s="12"/>
      <c r="AC11" s="12"/>
    </row>
    <row r="12" spans="1:29" x14ac:dyDescent="0.2">
      <c r="A12" s="19">
        <v>125150</v>
      </c>
      <c r="B12" s="19">
        <v>936</v>
      </c>
      <c r="C12" s="19">
        <v>3042</v>
      </c>
      <c r="D12" s="42" t="s">
        <v>207</v>
      </c>
      <c r="E12" s="19" t="s">
        <v>140</v>
      </c>
      <c r="F12" s="19" t="b">
        <v>0</v>
      </c>
      <c r="G12" s="41" t="s">
        <v>208</v>
      </c>
      <c r="H12" s="9">
        <v>116403</v>
      </c>
      <c r="I12" s="8">
        <v>850</v>
      </c>
      <c r="J12" s="8">
        <v>3666</v>
      </c>
      <c r="K12" s="43" t="s">
        <v>209</v>
      </c>
      <c r="L12" s="8" t="s">
        <v>10</v>
      </c>
      <c r="M12" s="8" t="b">
        <v>1</v>
      </c>
      <c r="N12" s="8" t="s">
        <v>210</v>
      </c>
      <c r="O12" s="9">
        <v>140929</v>
      </c>
      <c r="P12" s="8">
        <v>936</v>
      </c>
      <c r="Q12" s="8">
        <v>3934</v>
      </c>
      <c r="R12" s="43" t="s">
        <v>211</v>
      </c>
      <c r="S12" s="8" t="s">
        <v>212</v>
      </c>
      <c r="T12" s="8" t="b">
        <v>0</v>
      </c>
      <c r="U12" s="8" t="s">
        <v>213</v>
      </c>
      <c r="AA12" s="13"/>
      <c r="AC12" s="12"/>
    </row>
    <row r="13" spans="1:29" x14ac:dyDescent="0.2">
      <c r="A13" s="19">
        <v>125149</v>
      </c>
      <c r="B13" s="19">
        <v>936</v>
      </c>
      <c r="C13" s="19">
        <v>3035</v>
      </c>
      <c r="D13" s="42" t="s">
        <v>214</v>
      </c>
      <c r="E13" s="19" t="s">
        <v>140</v>
      </c>
      <c r="F13" s="19" t="b">
        <v>0</v>
      </c>
      <c r="G13" s="41" t="s">
        <v>215</v>
      </c>
      <c r="H13" s="9">
        <v>125181</v>
      </c>
      <c r="I13" s="8">
        <v>936</v>
      </c>
      <c r="J13" s="8">
        <v>3344</v>
      </c>
      <c r="K13" s="43" t="s">
        <v>216</v>
      </c>
      <c r="L13" s="8" t="s">
        <v>10</v>
      </c>
      <c r="M13" s="8" t="b">
        <v>1</v>
      </c>
      <c r="N13" s="8" t="s">
        <v>217</v>
      </c>
      <c r="O13" s="9">
        <v>141446</v>
      </c>
      <c r="P13" s="8">
        <v>936</v>
      </c>
      <c r="Q13" s="8">
        <v>3353</v>
      </c>
      <c r="R13" s="43" t="s">
        <v>218</v>
      </c>
      <c r="S13" s="8" t="s">
        <v>145</v>
      </c>
      <c r="T13" s="8" t="b">
        <v>0</v>
      </c>
      <c r="U13" s="8" t="s">
        <v>219</v>
      </c>
      <c r="AA13" s="13"/>
      <c r="AC13" s="12"/>
    </row>
    <row r="14" spans="1:29" x14ac:dyDescent="0.2">
      <c r="A14" s="19">
        <v>116332</v>
      </c>
      <c r="B14" s="19">
        <v>850</v>
      </c>
      <c r="C14" s="19">
        <v>3185</v>
      </c>
      <c r="D14" s="42" t="s">
        <v>220</v>
      </c>
      <c r="E14" s="19" t="s">
        <v>140</v>
      </c>
      <c r="F14" s="19" t="b">
        <v>0</v>
      </c>
      <c r="G14" s="41" t="s">
        <v>221</v>
      </c>
      <c r="H14" s="9">
        <v>125245</v>
      </c>
      <c r="I14" s="8">
        <v>936</v>
      </c>
      <c r="J14" s="8">
        <v>3927</v>
      </c>
      <c r="K14" s="43" t="s">
        <v>222</v>
      </c>
      <c r="L14" s="8" t="s">
        <v>10</v>
      </c>
      <c r="M14" s="8" t="b">
        <v>1</v>
      </c>
      <c r="N14" s="8" t="s">
        <v>223</v>
      </c>
      <c r="O14" s="9">
        <v>144330</v>
      </c>
      <c r="P14" s="8">
        <v>936</v>
      </c>
      <c r="Q14" s="8">
        <v>3024</v>
      </c>
      <c r="R14" s="43" t="s">
        <v>224</v>
      </c>
      <c r="S14" s="8" t="s">
        <v>145</v>
      </c>
      <c r="T14" s="8" t="b">
        <v>0</v>
      </c>
      <c r="U14" s="8" t="s">
        <v>225</v>
      </c>
      <c r="AA14" s="12"/>
      <c r="AC14" s="12"/>
    </row>
    <row r="15" spans="1:29" x14ac:dyDescent="0.2">
      <c r="A15" s="19">
        <v>116333</v>
      </c>
      <c r="B15" s="19">
        <v>850</v>
      </c>
      <c r="C15" s="19">
        <v>3186</v>
      </c>
      <c r="D15" s="42" t="s">
        <v>226</v>
      </c>
      <c r="E15" s="19" t="s">
        <v>140</v>
      </c>
      <c r="F15" s="19" t="b">
        <v>0</v>
      </c>
      <c r="G15" s="41" t="s">
        <v>227</v>
      </c>
      <c r="H15" s="9">
        <v>125288</v>
      </c>
      <c r="I15" s="8">
        <v>936</v>
      </c>
      <c r="J15" s="8">
        <v>5206</v>
      </c>
      <c r="K15" s="43" t="s">
        <v>228</v>
      </c>
      <c r="L15" s="8" t="s">
        <v>10</v>
      </c>
      <c r="M15" s="8" t="b">
        <v>1</v>
      </c>
      <c r="N15" s="8" t="s">
        <v>229</v>
      </c>
      <c r="O15" s="9">
        <v>143626</v>
      </c>
      <c r="P15" s="8">
        <v>936</v>
      </c>
      <c r="Q15" s="8">
        <v>3059</v>
      </c>
      <c r="R15" s="43" t="s">
        <v>230</v>
      </c>
      <c r="S15" s="8" t="s">
        <v>231</v>
      </c>
      <c r="T15" s="8" t="b">
        <v>0</v>
      </c>
      <c r="U15" s="8" t="s">
        <v>232</v>
      </c>
      <c r="AA15" s="13"/>
      <c r="AC15" s="12"/>
    </row>
    <row r="16" spans="1:29" x14ac:dyDescent="0.2">
      <c r="A16" s="19">
        <v>125148</v>
      </c>
      <c r="B16" s="19">
        <v>936</v>
      </c>
      <c r="C16" s="19">
        <v>3033</v>
      </c>
      <c r="D16" s="42" t="s">
        <v>233</v>
      </c>
      <c r="E16" s="19" t="s">
        <v>140</v>
      </c>
      <c r="F16" s="19" t="b">
        <v>0</v>
      </c>
      <c r="G16" s="41" t="s">
        <v>234</v>
      </c>
      <c r="H16" s="9">
        <v>125201</v>
      </c>
      <c r="I16" s="8">
        <v>936</v>
      </c>
      <c r="J16" s="8">
        <v>3416</v>
      </c>
      <c r="K16" s="43" t="s">
        <v>235</v>
      </c>
      <c r="L16" s="8" t="s">
        <v>10</v>
      </c>
      <c r="M16" s="8" t="b">
        <v>1</v>
      </c>
      <c r="N16" s="8" t="s">
        <v>236</v>
      </c>
      <c r="O16" s="9">
        <v>139721</v>
      </c>
      <c r="P16" s="8">
        <v>936</v>
      </c>
      <c r="Q16" s="8">
        <v>2016</v>
      </c>
      <c r="R16" s="43" t="s">
        <v>237</v>
      </c>
      <c r="S16" s="8" t="s">
        <v>145</v>
      </c>
      <c r="T16" s="8" t="b">
        <v>0</v>
      </c>
      <c r="U16" s="8" t="s">
        <v>238</v>
      </c>
      <c r="AA16" s="12"/>
      <c r="AC16" s="12"/>
    </row>
    <row r="17" spans="1:29" x14ac:dyDescent="0.2">
      <c r="A17" s="19">
        <v>125140</v>
      </c>
      <c r="B17" s="19">
        <v>936</v>
      </c>
      <c r="C17" s="19">
        <v>3015</v>
      </c>
      <c r="D17" s="42" t="s">
        <v>239</v>
      </c>
      <c r="E17" s="19" t="s">
        <v>140</v>
      </c>
      <c r="F17" s="19" t="b">
        <v>0</v>
      </c>
      <c r="G17" s="41" t="s">
        <v>240</v>
      </c>
      <c r="H17" s="9">
        <v>125137</v>
      </c>
      <c r="I17" s="8">
        <v>936</v>
      </c>
      <c r="J17" s="8">
        <v>3931</v>
      </c>
      <c r="K17" s="43" t="s">
        <v>241</v>
      </c>
      <c r="L17" s="8" t="s">
        <v>10</v>
      </c>
      <c r="M17" s="8" t="b">
        <v>1</v>
      </c>
      <c r="N17" s="8" t="s">
        <v>242</v>
      </c>
      <c r="O17" s="9">
        <v>146781</v>
      </c>
      <c r="P17" s="8">
        <v>936</v>
      </c>
      <c r="Q17" s="8">
        <v>2043</v>
      </c>
      <c r="R17" s="43" t="s">
        <v>243</v>
      </c>
      <c r="S17" s="8" t="s">
        <v>145</v>
      </c>
      <c r="T17" s="8" t="b">
        <v>0</v>
      </c>
      <c r="U17" s="8" t="s">
        <v>244</v>
      </c>
      <c r="AA17" s="12"/>
      <c r="AC17" s="12"/>
    </row>
    <row r="18" spans="1:29" x14ac:dyDescent="0.2">
      <c r="A18" s="19">
        <v>125156</v>
      </c>
      <c r="B18" s="19">
        <v>936</v>
      </c>
      <c r="C18" s="19">
        <v>3054</v>
      </c>
      <c r="D18" s="42" t="s">
        <v>245</v>
      </c>
      <c r="E18" s="19" t="s">
        <v>140</v>
      </c>
      <c r="F18" s="19" t="b">
        <v>0</v>
      </c>
      <c r="G18" s="41" t="s">
        <v>246</v>
      </c>
      <c r="H18" s="9">
        <v>125192</v>
      </c>
      <c r="I18" s="8">
        <v>936</v>
      </c>
      <c r="J18" s="8">
        <v>3375</v>
      </c>
      <c r="K18" s="43" t="s">
        <v>247</v>
      </c>
      <c r="L18" s="8" t="s">
        <v>10</v>
      </c>
      <c r="M18" s="8" t="b">
        <v>1</v>
      </c>
      <c r="N18" s="8" t="s">
        <v>248</v>
      </c>
      <c r="O18" s="9">
        <v>140026</v>
      </c>
      <c r="P18" s="8">
        <v>936</v>
      </c>
      <c r="Q18" s="8">
        <v>2020</v>
      </c>
      <c r="R18" s="43" t="s">
        <v>249</v>
      </c>
      <c r="S18" s="8" t="s">
        <v>145</v>
      </c>
      <c r="T18" s="8" t="b">
        <v>0</v>
      </c>
      <c r="U18" s="8" t="s">
        <v>250</v>
      </c>
      <c r="AA18" s="14"/>
      <c r="AC18" s="12"/>
    </row>
    <row r="19" spans="1:29" x14ac:dyDescent="0.2">
      <c r="A19" s="19">
        <v>125135</v>
      </c>
      <c r="B19" s="19">
        <v>936</v>
      </c>
      <c r="C19" s="19">
        <v>3002</v>
      </c>
      <c r="D19" s="42" t="s">
        <v>251</v>
      </c>
      <c r="E19" s="19" t="s">
        <v>140</v>
      </c>
      <c r="F19" s="19" t="b">
        <v>0</v>
      </c>
      <c r="G19" s="41" t="s">
        <v>246</v>
      </c>
      <c r="H19" s="9">
        <v>136755</v>
      </c>
      <c r="I19" s="8">
        <v>936</v>
      </c>
      <c r="J19" s="8">
        <v>2001</v>
      </c>
      <c r="K19" s="43" t="s">
        <v>252</v>
      </c>
      <c r="L19" s="8" t="s">
        <v>10</v>
      </c>
      <c r="M19" s="8" t="b">
        <v>1</v>
      </c>
      <c r="N19" s="8" t="s">
        <v>253</v>
      </c>
      <c r="O19" s="9">
        <v>140028</v>
      </c>
      <c r="P19" s="8">
        <v>936</v>
      </c>
      <c r="Q19" s="8">
        <v>2021</v>
      </c>
      <c r="R19" s="43" t="s">
        <v>254</v>
      </c>
      <c r="S19" s="8" t="s">
        <v>145</v>
      </c>
      <c r="T19" s="8" t="b">
        <v>0</v>
      </c>
      <c r="U19" s="8" t="s">
        <v>255</v>
      </c>
      <c r="AA19" s="12"/>
      <c r="AC19" s="12"/>
    </row>
    <row r="20" spans="1:29" x14ac:dyDescent="0.2">
      <c r="A20" s="19">
        <v>125159</v>
      </c>
      <c r="B20" s="19">
        <v>936</v>
      </c>
      <c r="C20" s="19">
        <v>3060</v>
      </c>
      <c r="D20" s="15" t="s">
        <v>256</v>
      </c>
      <c r="E20" s="16" t="s">
        <v>140</v>
      </c>
      <c r="F20" s="16" t="b">
        <v>0</v>
      </c>
      <c r="G20" s="17" t="s">
        <v>257</v>
      </c>
      <c r="H20" s="9">
        <v>125195</v>
      </c>
      <c r="I20" s="8">
        <v>936</v>
      </c>
      <c r="J20" s="8">
        <v>3381</v>
      </c>
      <c r="K20" s="43" t="s">
        <v>258</v>
      </c>
      <c r="L20" s="8" t="s">
        <v>10</v>
      </c>
      <c r="M20" s="8" t="b">
        <v>1</v>
      </c>
      <c r="N20" s="8" t="s">
        <v>259</v>
      </c>
      <c r="O20" s="9">
        <v>146438</v>
      </c>
      <c r="P20" s="8">
        <v>936</v>
      </c>
      <c r="Q20" s="8">
        <v>2042</v>
      </c>
      <c r="R20" s="43" t="s">
        <v>260</v>
      </c>
      <c r="S20" s="8" t="s">
        <v>145</v>
      </c>
      <c r="T20" s="8" t="b">
        <v>0</v>
      </c>
      <c r="U20" s="8" t="s">
        <v>261</v>
      </c>
      <c r="AA20" s="12"/>
      <c r="AC20" s="12"/>
    </row>
    <row r="21" spans="1:29" x14ac:dyDescent="0.2">
      <c r="H21" s="9">
        <v>131072</v>
      </c>
      <c r="I21" s="8">
        <v>936</v>
      </c>
      <c r="J21" s="8">
        <v>3065</v>
      </c>
      <c r="K21" s="43" t="s">
        <v>262</v>
      </c>
      <c r="L21" s="8" t="s">
        <v>10</v>
      </c>
      <c r="M21" s="8" t="b">
        <v>1</v>
      </c>
      <c r="N21" s="8" t="s">
        <v>263</v>
      </c>
      <c r="O21" s="9">
        <v>139920</v>
      </c>
      <c r="P21" s="8">
        <v>850</v>
      </c>
      <c r="Q21" s="8">
        <v>2032</v>
      </c>
      <c r="R21" s="43" t="s">
        <v>264</v>
      </c>
      <c r="S21" s="8" t="s">
        <v>145</v>
      </c>
      <c r="T21" s="8" t="b">
        <v>0</v>
      </c>
      <c r="U21" s="8" t="s">
        <v>265</v>
      </c>
      <c r="AA21" s="14"/>
      <c r="AC21" s="12"/>
    </row>
    <row r="22" spans="1:29" x14ac:dyDescent="0.2">
      <c r="H22" s="9">
        <v>125241</v>
      </c>
      <c r="I22" s="8">
        <v>936</v>
      </c>
      <c r="J22" s="8">
        <v>3923</v>
      </c>
      <c r="K22" s="43" t="s">
        <v>266</v>
      </c>
      <c r="L22" s="8" t="s">
        <v>10</v>
      </c>
      <c r="M22" s="8" t="b">
        <v>1</v>
      </c>
      <c r="N22" s="8" t="s">
        <v>267</v>
      </c>
      <c r="O22" s="9">
        <v>142083</v>
      </c>
      <c r="P22" s="8">
        <v>936</v>
      </c>
      <c r="Q22" s="8">
        <v>3516</v>
      </c>
      <c r="R22" s="43" t="s">
        <v>268</v>
      </c>
      <c r="S22" s="8" t="s">
        <v>145</v>
      </c>
      <c r="T22" s="8" t="b">
        <v>0</v>
      </c>
      <c r="U22" s="8" t="s">
        <v>269</v>
      </c>
    </row>
    <row r="23" spans="1:29" x14ac:dyDescent="0.2">
      <c r="H23" s="9">
        <v>125218</v>
      </c>
      <c r="I23" s="8">
        <v>936</v>
      </c>
      <c r="J23" s="8">
        <v>3468</v>
      </c>
      <c r="K23" s="43" t="s">
        <v>270</v>
      </c>
      <c r="L23" s="8" t="s">
        <v>10</v>
      </c>
      <c r="M23" s="8" t="b">
        <v>1</v>
      </c>
      <c r="N23" s="8" t="s">
        <v>271</v>
      </c>
      <c r="O23" s="8">
        <v>143627</v>
      </c>
      <c r="P23" s="8">
        <v>936</v>
      </c>
      <c r="Q23" s="8">
        <v>3587</v>
      </c>
      <c r="R23" s="15" t="s">
        <v>272</v>
      </c>
      <c r="S23" s="8" t="s">
        <v>145</v>
      </c>
      <c r="T23" s="8" t="b">
        <v>0</v>
      </c>
      <c r="U23" s="8" t="s">
        <v>273</v>
      </c>
    </row>
    <row r="24" spans="1:29" x14ac:dyDescent="0.2">
      <c r="H24" s="9">
        <v>125246</v>
      </c>
      <c r="I24" s="8">
        <v>936</v>
      </c>
      <c r="J24" s="8">
        <v>3928</v>
      </c>
      <c r="K24" s="43" t="s">
        <v>274</v>
      </c>
      <c r="L24" s="8" t="s">
        <v>10</v>
      </c>
      <c r="M24" s="8" t="b">
        <v>1</v>
      </c>
      <c r="N24" s="8" t="s">
        <v>275</v>
      </c>
    </row>
    <row r="25" spans="1:29" x14ac:dyDescent="0.2">
      <c r="H25" s="9">
        <v>125242</v>
      </c>
      <c r="I25" s="8">
        <v>936</v>
      </c>
      <c r="J25" s="8">
        <v>3924</v>
      </c>
      <c r="K25" s="43" t="s">
        <v>276</v>
      </c>
      <c r="L25" s="8" t="s">
        <v>10</v>
      </c>
      <c r="M25" s="8" t="b">
        <v>1</v>
      </c>
      <c r="N25" s="8" t="s">
        <v>277</v>
      </c>
    </row>
    <row r="26" spans="1:29" x14ac:dyDescent="0.2">
      <c r="H26" s="9">
        <v>125190</v>
      </c>
      <c r="I26" s="8">
        <v>936</v>
      </c>
      <c r="J26" s="8">
        <v>3369</v>
      </c>
      <c r="K26" s="43" t="s">
        <v>278</v>
      </c>
      <c r="L26" s="8" t="s">
        <v>10</v>
      </c>
      <c r="M26" s="8" t="b">
        <v>1</v>
      </c>
      <c r="N26" s="8" t="s">
        <v>279</v>
      </c>
    </row>
    <row r="27" spans="1:29" x14ac:dyDescent="0.2">
      <c r="H27" s="9">
        <v>125176</v>
      </c>
      <c r="I27" s="8">
        <v>936</v>
      </c>
      <c r="J27" s="8">
        <v>3335</v>
      </c>
      <c r="K27" s="43" t="s">
        <v>280</v>
      </c>
      <c r="L27" s="8" t="s">
        <v>10</v>
      </c>
      <c r="M27" s="8" t="b">
        <v>1</v>
      </c>
      <c r="N27" s="8" t="s">
        <v>281</v>
      </c>
    </row>
    <row r="28" spans="1:29" x14ac:dyDescent="0.2">
      <c r="H28" s="9">
        <v>125184</v>
      </c>
      <c r="I28" s="8">
        <v>936</v>
      </c>
      <c r="J28" s="8">
        <v>3347</v>
      </c>
      <c r="K28" s="43" t="s">
        <v>282</v>
      </c>
      <c r="L28" s="8" t="s">
        <v>10</v>
      </c>
      <c r="M28" s="8" t="b">
        <v>1</v>
      </c>
      <c r="N28" s="8" t="s">
        <v>283</v>
      </c>
    </row>
    <row r="29" spans="1:29" x14ac:dyDescent="0.2">
      <c r="H29" s="9">
        <v>125173</v>
      </c>
      <c r="I29" s="8">
        <v>936</v>
      </c>
      <c r="J29" s="8">
        <v>3331</v>
      </c>
      <c r="K29" s="43" t="s">
        <v>284</v>
      </c>
      <c r="L29" s="8" t="s">
        <v>10</v>
      </c>
      <c r="M29" s="8" t="b">
        <v>1</v>
      </c>
      <c r="N29" s="8" t="s">
        <v>285</v>
      </c>
    </row>
    <row r="30" spans="1:29" x14ac:dyDescent="0.2">
      <c r="H30" s="9">
        <v>125179</v>
      </c>
      <c r="I30" s="8">
        <v>936</v>
      </c>
      <c r="J30" s="8">
        <v>3341</v>
      </c>
      <c r="K30" s="43" t="s">
        <v>286</v>
      </c>
      <c r="L30" s="8" t="s">
        <v>10</v>
      </c>
      <c r="M30" s="8" t="b">
        <v>1</v>
      </c>
      <c r="N30" s="8" t="s">
        <v>287</v>
      </c>
    </row>
    <row r="31" spans="1:29" x14ac:dyDescent="0.2">
      <c r="H31" s="9">
        <v>125168</v>
      </c>
      <c r="I31" s="8">
        <v>936</v>
      </c>
      <c r="J31" s="8">
        <v>3318</v>
      </c>
      <c r="K31" s="43" t="s">
        <v>288</v>
      </c>
      <c r="L31" s="8" t="s">
        <v>10</v>
      </c>
      <c r="M31" s="8" t="b">
        <v>1</v>
      </c>
      <c r="N31" s="8" t="s">
        <v>289</v>
      </c>
    </row>
    <row r="32" spans="1:29" x14ac:dyDescent="0.2">
      <c r="H32" s="9">
        <v>116389</v>
      </c>
      <c r="I32" s="8">
        <v>850</v>
      </c>
      <c r="J32" s="8">
        <v>3501</v>
      </c>
      <c r="K32" s="43" t="s">
        <v>290</v>
      </c>
      <c r="L32" s="8" t="s">
        <v>10</v>
      </c>
      <c r="M32" s="8" t="b">
        <v>1</v>
      </c>
      <c r="N32" s="8" t="s">
        <v>291</v>
      </c>
    </row>
    <row r="33" spans="8:14" x14ac:dyDescent="0.2">
      <c r="H33" s="9">
        <v>125157</v>
      </c>
      <c r="I33" s="8">
        <v>936</v>
      </c>
      <c r="J33" s="8">
        <v>3055</v>
      </c>
      <c r="K33" s="43" t="s">
        <v>292</v>
      </c>
      <c r="L33" s="8" t="s">
        <v>10</v>
      </c>
      <c r="M33" s="8" t="b">
        <v>1</v>
      </c>
      <c r="N33" s="8" t="s">
        <v>293</v>
      </c>
    </row>
    <row r="34" spans="8:14" x14ac:dyDescent="0.2">
      <c r="H34" s="9">
        <v>125142</v>
      </c>
      <c r="I34" s="8">
        <v>936</v>
      </c>
      <c r="J34" s="8">
        <v>3019</v>
      </c>
      <c r="K34" s="43" t="s">
        <v>294</v>
      </c>
      <c r="L34" s="8" t="s">
        <v>10</v>
      </c>
      <c r="M34" s="8" t="b">
        <v>1</v>
      </c>
      <c r="N34" s="8" t="s">
        <v>295</v>
      </c>
    </row>
    <row r="35" spans="8:14" x14ac:dyDescent="0.2">
      <c r="H35" s="9">
        <v>125183</v>
      </c>
      <c r="I35" s="8">
        <v>936</v>
      </c>
      <c r="J35" s="8">
        <v>3346</v>
      </c>
      <c r="K35" s="43" t="s">
        <v>296</v>
      </c>
      <c r="L35" s="8" t="s">
        <v>10</v>
      </c>
      <c r="M35" s="8" t="b">
        <v>1</v>
      </c>
      <c r="N35" s="8" t="s">
        <v>297</v>
      </c>
    </row>
    <row r="36" spans="8:14" x14ac:dyDescent="0.2">
      <c r="H36" s="9">
        <v>125180</v>
      </c>
      <c r="I36" s="8">
        <v>936</v>
      </c>
      <c r="J36" s="8">
        <v>3343</v>
      </c>
      <c r="K36" s="43" t="s">
        <v>298</v>
      </c>
      <c r="L36" s="8" t="s">
        <v>10</v>
      </c>
      <c r="M36" s="8" t="b">
        <v>1</v>
      </c>
      <c r="N36" s="8" t="s">
        <v>299</v>
      </c>
    </row>
    <row r="37" spans="8:14" x14ac:dyDescent="0.2">
      <c r="H37" s="9">
        <v>102593</v>
      </c>
      <c r="I37" s="8">
        <v>314</v>
      </c>
      <c r="J37" s="8">
        <v>3311</v>
      </c>
      <c r="K37" s="43" t="s">
        <v>300</v>
      </c>
      <c r="L37" s="8" t="s">
        <v>10</v>
      </c>
      <c r="M37" s="8" t="b">
        <v>1</v>
      </c>
      <c r="N37" s="8" t="s">
        <v>301</v>
      </c>
    </row>
    <row r="38" spans="8:14" x14ac:dyDescent="0.2">
      <c r="H38" s="9">
        <v>125178</v>
      </c>
      <c r="I38" s="8">
        <v>936</v>
      </c>
      <c r="J38" s="8">
        <v>3340</v>
      </c>
      <c r="K38" s="43" t="s">
        <v>302</v>
      </c>
      <c r="L38" s="8" t="s">
        <v>10</v>
      </c>
      <c r="M38" s="8" t="b">
        <v>1</v>
      </c>
      <c r="N38" s="8" t="s">
        <v>303</v>
      </c>
    </row>
    <row r="39" spans="8:14" x14ac:dyDescent="0.2">
      <c r="H39" s="9">
        <v>125170</v>
      </c>
      <c r="I39" s="8">
        <v>936</v>
      </c>
      <c r="J39" s="8">
        <v>3324</v>
      </c>
      <c r="K39" s="43" t="s">
        <v>304</v>
      </c>
      <c r="L39" s="8" t="s">
        <v>10</v>
      </c>
      <c r="M39" s="8" t="b">
        <v>1</v>
      </c>
      <c r="N39" s="8" t="s">
        <v>305</v>
      </c>
    </row>
    <row r="40" spans="8:14" x14ac:dyDescent="0.2">
      <c r="H40" s="9">
        <v>125189</v>
      </c>
      <c r="I40" s="8">
        <v>936</v>
      </c>
      <c r="J40" s="8">
        <v>3357</v>
      </c>
      <c r="K40" s="43" t="s">
        <v>306</v>
      </c>
      <c r="L40" s="8" t="s">
        <v>10</v>
      </c>
      <c r="M40" s="8" t="b">
        <v>1</v>
      </c>
      <c r="N40" s="8" t="s">
        <v>307</v>
      </c>
    </row>
    <row r="41" spans="8:14" x14ac:dyDescent="0.2">
      <c r="H41" s="9">
        <v>125171</v>
      </c>
      <c r="I41" s="8">
        <v>936</v>
      </c>
      <c r="J41" s="8">
        <v>3327</v>
      </c>
      <c r="K41" s="43" t="s">
        <v>308</v>
      </c>
      <c r="L41" s="8" t="s">
        <v>10</v>
      </c>
      <c r="M41" s="8" t="b">
        <v>1</v>
      </c>
      <c r="N41" s="8" t="s">
        <v>309</v>
      </c>
    </row>
    <row r="42" spans="8:14" x14ac:dyDescent="0.2">
      <c r="H42" s="9">
        <v>116388</v>
      </c>
      <c r="I42" s="8">
        <v>850</v>
      </c>
      <c r="J42" s="8">
        <v>3500</v>
      </c>
      <c r="K42" s="43" t="s">
        <v>310</v>
      </c>
      <c r="L42" s="8" t="s">
        <v>10</v>
      </c>
      <c r="M42" s="8" t="b">
        <v>1</v>
      </c>
      <c r="N42" s="8" t="s">
        <v>311</v>
      </c>
    </row>
    <row r="43" spans="8:14" x14ac:dyDescent="0.2">
      <c r="H43" s="9">
        <v>125182</v>
      </c>
      <c r="I43" s="8">
        <v>936</v>
      </c>
      <c r="J43" s="8">
        <v>3345</v>
      </c>
      <c r="K43" s="43" t="s">
        <v>312</v>
      </c>
      <c r="L43" s="8" t="s">
        <v>10</v>
      </c>
      <c r="M43" s="8" t="b">
        <v>1</v>
      </c>
      <c r="N43" s="8" t="s">
        <v>313</v>
      </c>
    </row>
    <row r="44" spans="8:14" x14ac:dyDescent="0.2">
      <c r="H44" s="9">
        <v>125281</v>
      </c>
      <c r="I44" s="8">
        <v>936</v>
      </c>
      <c r="J44" s="8">
        <v>4765</v>
      </c>
      <c r="K44" s="43" t="s">
        <v>314</v>
      </c>
      <c r="L44" s="8" t="s">
        <v>10</v>
      </c>
      <c r="M44" s="8" t="b">
        <v>1</v>
      </c>
      <c r="N44" s="8" t="s">
        <v>315</v>
      </c>
    </row>
    <row r="45" spans="8:14" x14ac:dyDescent="0.2">
      <c r="H45" s="8">
        <v>125174</v>
      </c>
      <c r="I45" s="8">
        <v>936</v>
      </c>
      <c r="J45" s="8">
        <v>3333</v>
      </c>
      <c r="K45" s="15" t="s">
        <v>316</v>
      </c>
      <c r="L45" s="8" t="s">
        <v>10</v>
      </c>
      <c r="M45" s="8" t="b">
        <v>1</v>
      </c>
      <c r="N45" s="8" t="s">
        <v>317</v>
      </c>
    </row>
  </sheetData>
  <sheetProtection algorithmName="SHA-512" hashValue="Da2APjHc3BdprQ3I0HAkSr2Z9PR6eVnd4yAGalj3NE9wzL7O+ak9PgUTPjkpm2ZxICF1ee99JnH6DiKqrobBwg==" saltValue="j3k1o3ixP/E9m2kGqlwmQA==" spinCount="100000" sheet="1" objects="1" scenarios="1"/>
  <pageMargins left="0.7" right="0.7" top="0.75" bottom="0.75" header="0.3" footer="0.3"/>
  <tableParts count="6">
    <tablePart r:id="rId1"/>
    <tablePart r:id="rId2"/>
    <tablePart r:id="rId3"/>
    <tablePart r:id="rId4"/>
    <tablePart r:id="rId5"/>
    <tablePart r:id="rId6"/>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G84"/>
  <sheetViews>
    <sheetView topLeftCell="A4" workbookViewId="0">
      <selection activeCell="A16" sqref="A16:G16"/>
    </sheetView>
  </sheetViews>
  <sheetFormatPr baseColWidth="10" defaultColWidth="8.83203125" defaultRowHeight="15" x14ac:dyDescent="0.2"/>
  <cols>
    <col min="1" max="1" width="44.5" customWidth="1"/>
    <col min="4" max="4" width="9.5" customWidth="1"/>
    <col min="6" max="6" width="10" customWidth="1"/>
    <col min="7" max="7" width="11.5" customWidth="1"/>
  </cols>
  <sheetData>
    <row r="1" spans="1:7" x14ac:dyDescent="0.2">
      <c r="A1" s="8" t="s">
        <v>15</v>
      </c>
      <c r="B1" s="8" t="s">
        <v>13</v>
      </c>
      <c r="C1" s="8" t="s">
        <v>125</v>
      </c>
      <c r="D1" s="8" t="s">
        <v>126</v>
      </c>
      <c r="E1" s="8" t="s">
        <v>9</v>
      </c>
      <c r="F1" s="8" t="s">
        <v>129</v>
      </c>
      <c r="G1" s="8" t="s">
        <v>130</v>
      </c>
    </row>
    <row r="2" spans="1:7" x14ac:dyDescent="0.2">
      <c r="A2" s="8" t="str">
        <f>'[2]School Data'!A3</f>
        <v>All Saints CofE (Aided) Infant School, Tilford</v>
      </c>
      <c r="B2" s="9">
        <f>'[2]School Data'!B3</f>
        <v>125198</v>
      </c>
      <c r="C2" s="8">
        <f>'[2]School Data'!C3</f>
        <v>936</v>
      </c>
      <c r="D2" s="8">
        <f>'[2]School Data'!D3</f>
        <v>3407</v>
      </c>
      <c r="E2" s="8" t="str">
        <f>'[2]School Data'!E3</f>
        <v>VA</v>
      </c>
      <c r="F2" s="8" t="str">
        <f>'[2]School Data'!F3</f>
        <v>VA</v>
      </c>
      <c r="G2" s="8" t="str">
        <f>'[2]School Data'!S3</f>
        <v>GU10 2DA</v>
      </c>
    </row>
    <row r="3" spans="1:7" x14ac:dyDescent="0.2">
      <c r="A3" s="8" t="str">
        <f>'[2]School Data'!A4</f>
        <v>All Saints CofE (Aided) Junior School, Fleet</v>
      </c>
      <c r="B3" s="9">
        <f>'[2]School Data'!B4</f>
        <v>116358</v>
      </c>
      <c r="C3" s="8">
        <f>'[2]School Data'!C4</f>
        <v>850</v>
      </c>
      <c r="D3" s="8">
        <f>'[2]School Data'!D4</f>
        <v>3330</v>
      </c>
      <c r="E3" s="8" t="str">
        <f>'[2]School Data'!E4</f>
        <v>VA</v>
      </c>
      <c r="F3" s="8" t="str">
        <f>'[2]School Data'!F4</f>
        <v>VA</v>
      </c>
      <c r="G3" s="8" t="str">
        <f>'[2]School Data'!S4</f>
        <v>GU51 5AJ</v>
      </c>
    </row>
    <row r="4" spans="1:7" x14ac:dyDescent="0.2">
      <c r="A4" s="8" t="str">
        <f>'[2]School Data'!A5</f>
        <v xml:space="preserve">Ashley C of E Primary </v>
      </c>
      <c r="B4" s="9">
        <f>'[2]School Data'!B5</f>
        <v>141294</v>
      </c>
      <c r="C4" s="8">
        <f>'[2]School Data'!C5</f>
        <v>936</v>
      </c>
      <c r="D4" s="8">
        <f>'[2]School Data'!D5</f>
        <v>3930</v>
      </c>
      <c r="E4" s="8" t="str">
        <f>'[2]School Data'!E5</f>
        <v>GST</v>
      </c>
      <c r="F4" s="8" t="str">
        <f>'[2]School Data'!F5</f>
        <v>ACAD</v>
      </c>
      <c r="G4" s="8" t="str">
        <f>'[2]School Data'!S5</f>
        <v>KT12 1HX</v>
      </c>
    </row>
    <row r="5" spans="1:7" x14ac:dyDescent="0.2">
      <c r="A5" s="8" t="str">
        <f>'[2]School Data'!A6</f>
        <v>Bisley CofE (Aided) Primary School</v>
      </c>
      <c r="B5" s="9">
        <f>'[2]School Data'!B6</f>
        <v>125153</v>
      </c>
      <c r="C5" s="8">
        <f>'[2]School Data'!C6</f>
        <v>936</v>
      </c>
      <c r="D5" s="8">
        <f>'[2]School Data'!D6</f>
        <v>3050</v>
      </c>
      <c r="E5" s="8" t="str">
        <f>'[2]School Data'!E6</f>
        <v>VA</v>
      </c>
      <c r="F5" s="8" t="str">
        <f>'[2]School Data'!F6</f>
        <v>VA</v>
      </c>
      <c r="G5" s="8" t="str">
        <f>'[2]School Data'!S6</f>
        <v>GU24 9DF</v>
      </c>
    </row>
    <row r="6" spans="1:7" x14ac:dyDescent="0.2">
      <c r="A6" s="8" t="str">
        <f>'[2]School Data'!A7</f>
        <v>Bramley CofE (Aided) Infant &amp; Nursery School</v>
      </c>
      <c r="B6" s="9">
        <f>'[2]School Data'!B7</f>
        <v>125243</v>
      </c>
      <c r="C6" s="8">
        <f>'[2]School Data'!C7</f>
        <v>936</v>
      </c>
      <c r="D6" s="8">
        <f>'[2]School Data'!D7</f>
        <v>3925</v>
      </c>
      <c r="E6" s="8" t="str">
        <f>'[2]School Data'!E7</f>
        <v>VA</v>
      </c>
      <c r="F6" s="8" t="str">
        <f>'[2]School Data'!F7</f>
        <v>VA</v>
      </c>
      <c r="G6" s="8" t="str">
        <f>'[2]School Data'!S7</f>
        <v>GU5 0AX</v>
      </c>
    </row>
    <row r="7" spans="1:7" x14ac:dyDescent="0.2">
      <c r="A7" s="8" t="str">
        <f>'[2]School Data'!A8</f>
        <v>Busbridge CofE (Aided) Junior School</v>
      </c>
      <c r="B7" s="9">
        <f>'[2]School Data'!B8</f>
        <v>125186</v>
      </c>
      <c r="C7" s="8">
        <f>'[2]School Data'!C8</f>
        <v>936</v>
      </c>
      <c r="D7" s="8">
        <f>'[2]School Data'!D8</f>
        <v>3350</v>
      </c>
      <c r="E7" s="8" t="str">
        <f>'[2]School Data'!E8</f>
        <v>VA</v>
      </c>
      <c r="F7" s="8" t="str">
        <f>'[2]School Data'!F8</f>
        <v>VA</v>
      </c>
      <c r="G7" s="8" t="str">
        <f>'[2]School Data'!S8</f>
        <v>GU7 1XA</v>
      </c>
    </row>
    <row r="8" spans="1:7" x14ac:dyDescent="0.2">
      <c r="A8" s="8" t="str">
        <f>'[2]School Data'!A9</f>
        <v>Chandler (The) CofE (Aided) Junior School, Witley</v>
      </c>
      <c r="B8" s="9">
        <f>'[2]School Data'!B9</f>
        <v>125200</v>
      </c>
      <c r="C8" s="8">
        <f>'[2]School Data'!C9</f>
        <v>936</v>
      </c>
      <c r="D8" s="8">
        <f>'[2]School Data'!D9</f>
        <v>3415</v>
      </c>
      <c r="E8" s="8" t="str">
        <f>'[2]School Data'!E9</f>
        <v>VA</v>
      </c>
      <c r="F8" s="8" t="str">
        <f>'[2]School Data'!F9</f>
        <v>VA</v>
      </c>
      <c r="G8" s="8" t="str">
        <f>'[2]School Data'!S9</f>
        <v>GU8 5PB</v>
      </c>
    </row>
    <row r="9" spans="1:7" x14ac:dyDescent="0.2">
      <c r="A9" s="8" t="str">
        <f>'[2]School Data'!A10</f>
        <v>Chilworth CofE (Aided) Infant School</v>
      </c>
      <c r="B9" s="9">
        <f>'[2]School Data'!B10</f>
        <v>125167</v>
      </c>
      <c r="C9" s="8">
        <f>'[2]School Data'!C10</f>
        <v>936</v>
      </c>
      <c r="D9" s="8">
        <f>'[2]School Data'!D10</f>
        <v>3317</v>
      </c>
      <c r="E9" s="8" t="str">
        <f>'[2]School Data'!E10</f>
        <v>VA</v>
      </c>
      <c r="F9" s="8" t="str">
        <f>'[2]School Data'!F10</f>
        <v>VA</v>
      </c>
      <c r="G9" s="8" t="str">
        <f>'[2]School Data'!S10</f>
        <v>GU4 8NP</v>
      </c>
    </row>
    <row r="10" spans="1:7" x14ac:dyDescent="0.2">
      <c r="A10" s="8" t="str">
        <f>'[2]School Data'!A11</f>
        <v>Christ Church CofE (Aided) Infant School, Virginia Water</v>
      </c>
      <c r="B10" s="9">
        <f>'[2]School Data'!B11</f>
        <v>125175</v>
      </c>
      <c r="C10" s="8">
        <f>'[2]School Data'!C11</f>
        <v>936</v>
      </c>
      <c r="D10" s="8">
        <f>'[2]School Data'!D11</f>
        <v>3334</v>
      </c>
      <c r="E10" s="8" t="str">
        <f>'[2]School Data'!E11</f>
        <v>CLOSED</v>
      </c>
      <c r="F10" s="8" t="str">
        <f>'[2]School Data'!F11</f>
        <v>CLOSED</v>
      </c>
      <c r="G10" s="8" t="str">
        <f>'[2]School Data'!S11</f>
        <v>GU25 4PX</v>
      </c>
    </row>
    <row r="11" spans="1:7" x14ac:dyDescent="0.2">
      <c r="A11" s="8" t="str">
        <f>'[2]School Data'!A12</f>
        <v>Clandon CofE (Aided) Primary School</v>
      </c>
      <c r="B11" s="9">
        <f>'[2]School Data'!B12</f>
        <v>125199</v>
      </c>
      <c r="C11" s="8">
        <f>'[2]School Data'!C12</f>
        <v>936</v>
      </c>
      <c r="D11" s="8">
        <f>'[2]School Data'!D12</f>
        <v>3408</v>
      </c>
      <c r="E11" s="8" t="str">
        <f>'[2]School Data'!E12</f>
        <v>VA</v>
      </c>
      <c r="F11" s="8" t="str">
        <f>'[2]School Data'!F12</f>
        <v>VA</v>
      </c>
      <c r="G11" s="8" t="str">
        <f>'[2]School Data'!S12</f>
        <v>GU4 7ST</v>
      </c>
    </row>
    <row r="12" spans="1:7" x14ac:dyDescent="0.2">
      <c r="A12" s="8" t="str">
        <f>'[2]School Data'!A13</f>
        <v>Christ's College Guildford</v>
      </c>
      <c r="B12" s="9">
        <f>'[2]School Data'!B13</f>
        <v>142490</v>
      </c>
      <c r="C12" s="8">
        <f>'[2]School Data'!C13</f>
        <v>936</v>
      </c>
      <c r="D12" s="8">
        <f>'[2]School Data'!D13</f>
        <v>4028</v>
      </c>
      <c r="E12" s="8" t="str">
        <f>'[2]School Data'!E13</f>
        <v>GST</v>
      </c>
      <c r="F12" s="8" t="str">
        <f>'[2]School Data'!F13</f>
        <v>ACAD</v>
      </c>
      <c r="G12" s="8" t="str">
        <f>'[2]School Data'!S13</f>
        <v>GU1 1JY</v>
      </c>
    </row>
    <row r="13" spans="1:7" x14ac:dyDescent="0.2">
      <c r="A13" s="8" t="str">
        <f>'[2]School Data'!A14</f>
        <v>Crookham CofE (Aided) Infant School</v>
      </c>
      <c r="B13" s="9">
        <f>'[2]School Data'!B14</f>
        <v>116403</v>
      </c>
      <c r="C13" s="8">
        <f>'[2]School Data'!C14</f>
        <v>850</v>
      </c>
      <c r="D13" s="8">
        <f>'[2]School Data'!D14</f>
        <v>3666</v>
      </c>
      <c r="E13" s="8" t="str">
        <f>'[2]School Data'!E14</f>
        <v>VA</v>
      </c>
      <c r="F13" s="8" t="str">
        <f>'[2]School Data'!F14</f>
        <v>VA</v>
      </c>
      <c r="G13" s="8" t="str">
        <f>'[2]School Data'!S14</f>
        <v>GU52 6PU</v>
      </c>
    </row>
    <row r="14" spans="1:7" x14ac:dyDescent="0.2">
      <c r="A14" s="8" t="str">
        <f>'[2]School Data'!A15</f>
        <v>Cranleigh CofE Primary School</v>
      </c>
      <c r="B14" s="9">
        <f>'[2]School Data'!B15</f>
        <v>135566</v>
      </c>
      <c r="C14" s="8">
        <f>'[2]School Data'!C15</f>
        <v>936</v>
      </c>
      <c r="D14" s="8">
        <f>'[2]School Data'!D15</f>
        <v>3944</v>
      </c>
      <c r="E14" s="8" t="str">
        <f>'[2]School Data'!E15</f>
        <v>VC</v>
      </c>
      <c r="F14" s="8" t="str">
        <f>'[2]School Data'!F15</f>
        <v>VC</v>
      </c>
      <c r="G14" s="8" t="str">
        <f>'[2]School Data'!S15</f>
        <v>GU6 7AN</v>
      </c>
    </row>
    <row r="15" spans="1:7" x14ac:dyDescent="0.2">
      <c r="A15" s="8" t="str">
        <f>'[2]School Data'!A16</f>
        <v>Ewhurst CofE (Aided) Infant School</v>
      </c>
      <c r="B15" s="9">
        <f>'[2]School Data'!B16</f>
        <v>125181</v>
      </c>
      <c r="C15" s="8">
        <f>'[2]School Data'!C16</f>
        <v>936</v>
      </c>
      <c r="D15" s="8">
        <f>'[2]School Data'!D16</f>
        <v>3344</v>
      </c>
      <c r="E15" s="8" t="str">
        <f>'[2]School Data'!E16</f>
        <v>VA</v>
      </c>
      <c r="F15" s="8" t="str">
        <f>'[2]School Data'!F16</f>
        <v>VA</v>
      </c>
      <c r="G15" s="8" t="str">
        <f>'[2]School Data'!S16</f>
        <v>GU6 7PX</v>
      </c>
    </row>
    <row r="16" spans="1:7" x14ac:dyDescent="0.2">
      <c r="A16" s="8" t="str">
        <f>'[2]School Data'!A17</f>
        <v>Esher Church Primary School</v>
      </c>
      <c r="B16" s="9">
        <f>'[2]School Data'!B17</f>
        <v>141733</v>
      </c>
      <c r="C16" s="8">
        <f>'[2]School Data'!C17</f>
        <v>936</v>
      </c>
      <c r="D16" s="8">
        <f>'[2]School Data'!D17</f>
        <v>3337</v>
      </c>
      <c r="E16" s="8" t="str">
        <f>'[2]School Data'!E17</f>
        <v>SAT</v>
      </c>
      <c r="F16" s="8" t="str">
        <f>'[2]School Data'!F17</f>
        <v>ACAD</v>
      </c>
      <c r="G16" s="8" t="str">
        <f>'[2]School Data'!S17</f>
        <v>KT10 9DU</v>
      </c>
    </row>
    <row r="17" spans="1:7" x14ac:dyDescent="0.2">
      <c r="A17" s="8" t="str">
        <f>'[2]School Data'!A18</f>
        <v>Esher Church of England High School</v>
      </c>
      <c r="B17" s="9">
        <f>'[2]School Data'!B18</f>
        <v>140650</v>
      </c>
      <c r="C17" s="8">
        <f>'[2]School Data'!C18</f>
        <v>936</v>
      </c>
      <c r="D17" s="8">
        <f>'[2]School Data'!D18</f>
        <v>4508</v>
      </c>
      <c r="E17" s="8" t="str">
        <f>'[2]School Data'!E18</f>
        <v>SAAT</v>
      </c>
      <c r="F17" s="8" t="str">
        <f>'[2]School Data'!F18</f>
        <v>ACAD</v>
      </c>
      <c r="G17" s="8" t="str">
        <f>'[2]School Data'!S18</f>
        <v>KT10 8AP</v>
      </c>
    </row>
    <row r="18" spans="1:7" x14ac:dyDescent="0.2">
      <c r="A18" s="8" t="str">
        <f>'[2]School Data'!A19</f>
        <v>Grayswood CofE (Aided) Primary School</v>
      </c>
      <c r="B18" s="9">
        <f>'[2]School Data'!B19</f>
        <v>125245</v>
      </c>
      <c r="C18" s="8">
        <f>'[2]School Data'!C19</f>
        <v>936</v>
      </c>
      <c r="D18" s="8">
        <f>'[2]School Data'!D19</f>
        <v>3927</v>
      </c>
      <c r="E18" s="8" t="str">
        <f>'[2]School Data'!E19</f>
        <v>VA</v>
      </c>
      <c r="F18" s="8" t="str">
        <f>'[2]School Data'!F19</f>
        <v>VA</v>
      </c>
      <c r="G18" s="8" t="str">
        <f>'[2]School Data'!S19</f>
        <v>GU27 2DR</v>
      </c>
    </row>
    <row r="19" spans="1:7" x14ac:dyDescent="0.2">
      <c r="A19" s="8" t="str">
        <f>'[2]School Data'!A20</f>
        <v>Farnborough Grange Nursery &amp; Infant  School</v>
      </c>
      <c r="B19" s="9">
        <f>'[2]School Data'!B20</f>
        <v>144899</v>
      </c>
      <c r="C19" s="8">
        <f>'[2]School Data'!C20</f>
        <v>850</v>
      </c>
      <c r="D19" s="8">
        <f>'[2]School Data'!D20</f>
        <v>2522</v>
      </c>
      <c r="E19" s="8" t="str">
        <f>'[2]School Data'!E20</f>
        <v>GST</v>
      </c>
      <c r="F19" s="8" t="str">
        <f>'[2]School Data'!F20</f>
        <v>ACAD</v>
      </c>
      <c r="G19" s="8" t="str">
        <f>'[2]School Data'!S20</f>
        <v>GU14 8HW</v>
      </c>
    </row>
    <row r="20" spans="1:7" x14ac:dyDescent="0.2">
      <c r="A20" s="8" t="str">
        <f>'[2]School Data'!A21</f>
        <v>Farncombe Infant School</v>
      </c>
      <c r="B20" s="9">
        <f>'[2]School Data'!B21</f>
        <v>125145</v>
      </c>
      <c r="C20" s="8">
        <f>'[2]School Data'!C21</f>
        <v>936</v>
      </c>
      <c r="D20" s="8">
        <f>'[2]School Data'!D21</f>
        <v>3026</v>
      </c>
      <c r="E20" s="8" t="str">
        <f>'[2]School Data'!E21</f>
        <v>VC</v>
      </c>
      <c r="F20" s="8" t="str">
        <f>'[2]School Data'!F21</f>
        <v>VC</v>
      </c>
      <c r="G20" s="8" t="str">
        <f>'[2]School Data'!S21</f>
        <v>GU7 3LT</v>
      </c>
    </row>
    <row r="21" spans="1:7" x14ac:dyDescent="0.2">
      <c r="A21" s="8" t="str">
        <f>'[2]School Data'!A22</f>
        <v>Frimley CofE Junior School</v>
      </c>
      <c r="B21" s="9">
        <f>'[2]School Data'!B22</f>
        <v>125152</v>
      </c>
      <c r="C21" s="8">
        <f>'[2]School Data'!C22</f>
        <v>936</v>
      </c>
      <c r="D21" s="8">
        <f>'[2]School Data'!D22</f>
        <v>3049</v>
      </c>
      <c r="E21" s="8" t="str">
        <f>'[2]School Data'!E22</f>
        <v>VC</v>
      </c>
      <c r="F21" s="8" t="str">
        <f>'[2]School Data'!F22</f>
        <v>VC</v>
      </c>
      <c r="G21" s="8" t="str">
        <f>'[2]School Data'!S22</f>
        <v>GU16 6ND</v>
      </c>
    </row>
    <row r="22" spans="1:7" x14ac:dyDescent="0.2">
      <c r="A22" s="8" t="str">
        <f>'[2]School Data'!A23</f>
        <v>Grayshott CofE Controlled Primary School</v>
      </c>
      <c r="B22" s="9">
        <f>'[2]School Data'!B23</f>
        <v>116290</v>
      </c>
      <c r="C22" s="8">
        <f>'[2]School Data'!C23</f>
        <v>850</v>
      </c>
      <c r="D22" s="8">
        <f>'[2]School Data'!D23</f>
        <v>3067</v>
      </c>
      <c r="E22" s="8" t="str">
        <f>'[2]School Data'!E23</f>
        <v>VC</v>
      </c>
      <c r="F22" s="8" t="str">
        <f>'[2]School Data'!F23</f>
        <v>VC</v>
      </c>
      <c r="G22" s="8" t="str">
        <f>'[2]School Data'!S23</f>
        <v>GU26 6LR</v>
      </c>
    </row>
    <row r="23" spans="1:7" x14ac:dyDescent="0.2">
      <c r="A23" s="8" t="str">
        <f>'[2]School Data'!A24</f>
        <v>Holy Trinity Pewley Down (Aided) Junior School, Guildford</v>
      </c>
      <c r="B23" s="9">
        <f>'[2]School Data'!B24</f>
        <v>125288</v>
      </c>
      <c r="C23" s="8">
        <f>'[2]School Data'!C24</f>
        <v>936</v>
      </c>
      <c r="D23" s="8">
        <f>'[2]School Data'!D24</f>
        <v>5206</v>
      </c>
      <c r="E23" s="8" t="str">
        <f>'[2]School Data'!E24</f>
        <v>VA</v>
      </c>
      <c r="F23" s="8" t="str">
        <f>'[2]School Data'!F24</f>
        <v>VA</v>
      </c>
      <c r="G23" s="8" t="str">
        <f>'[2]School Data'!S24</f>
        <v>GU1 3QF</v>
      </c>
    </row>
    <row r="24" spans="1:7" x14ac:dyDescent="0.2">
      <c r="A24" s="8" t="str">
        <f>'[2]School Data'!A25</f>
        <v xml:space="preserve">St Mark and All Saints CE Primary </v>
      </c>
      <c r="B24" s="9">
        <f>'[2]School Data'!B25</f>
        <v>146781</v>
      </c>
      <c r="C24" s="8">
        <f>'[2]School Data'!C25</f>
        <v>936</v>
      </c>
      <c r="D24" s="8">
        <f>'[2]School Data'!D25</f>
        <v>2043</v>
      </c>
      <c r="E24" s="8" t="str">
        <f>'[2]School Data'!E25</f>
        <v>GST</v>
      </c>
      <c r="F24" s="8" t="str">
        <f>'[2]School Data'!F25</f>
        <v>ACAD</v>
      </c>
      <c r="G24" s="8" t="str">
        <f>'[2]School Data'!S25</f>
        <v>GU7 2LD</v>
      </c>
    </row>
    <row r="25" spans="1:7" x14ac:dyDescent="0.2">
      <c r="A25" s="8" t="str">
        <f>'[2]School Data'!A26</f>
        <v>Horsell CofE (Aided) Junior School</v>
      </c>
      <c r="B25" s="9">
        <f>'[2]School Data'!B26</f>
        <v>125201</v>
      </c>
      <c r="C25" s="8">
        <f>'[2]School Data'!C26</f>
        <v>936</v>
      </c>
      <c r="D25" s="8">
        <f>'[2]School Data'!D26</f>
        <v>3416</v>
      </c>
      <c r="E25" s="8" t="str">
        <f>'[2]School Data'!E26</f>
        <v>VA</v>
      </c>
      <c r="F25" s="8" t="str">
        <f>'[2]School Data'!F26</f>
        <v>VA</v>
      </c>
      <c r="G25" s="8" t="str">
        <f>'[2]School Data'!S26</f>
        <v>GU21 4TA</v>
      </c>
    </row>
    <row r="26" spans="1:7" x14ac:dyDescent="0.2">
      <c r="A26" s="8" t="str">
        <f>'[2]School Data'!A27</f>
        <v>Holy Trinity Primary, West End Woking</v>
      </c>
      <c r="B26" s="9">
        <f>'[2]School Data'!B27</f>
        <v>145700</v>
      </c>
      <c r="C26" s="8">
        <f>'[2]School Data'!C27</f>
        <v>936</v>
      </c>
      <c r="D26" s="8">
        <f>'[2]School Data'!D27</f>
        <v>3014</v>
      </c>
      <c r="E26" s="8" t="str">
        <f>'[2]School Data'!E27</f>
        <v>TAMAT</v>
      </c>
      <c r="F26" s="8" t="str">
        <f>'[2]School Data'!F27</f>
        <v>ACAD</v>
      </c>
      <c r="G26" s="8" t="str">
        <f>'[2]School Data'!S27</f>
        <v>GU24 9JQ</v>
      </c>
    </row>
    <row r="27" spans="1:7" x14ac:dyDescent="0.2">
      <c r="A27" s="8" t="str">
        <f>'[2]School Data'!A28</f>
        <v>Lyne &amp; Longcross CofE (Aided) Primary School</v>
      </c>
      <c r="B27" s="9">
        <f>'[2]School Data'!B28</f>
        <v>125137</v>
      </c>
      <c r="C27" s="8">
        <f>'[2]School Data'!C28</f>
        <v>936</v>
      </c>
      <c r="D27" s="8">
        <f>'[2]School Data'!D28</f>
        <v>3931</v>
      </c>
      <c r="E27" s="8" t="str">
        <f>'[2]School Data'!E28</f>
        <v>VA</v>
      </c>
      <c r="F27" s="8" t="str">
        <f>'[2]School Data'!F28</f>
        <v>VA</v>
      </c>
      <c r="G27" s="8" t="str">
        <f>'[2]School Data'!S28</f>
        <v>KT16 0AJ</v>
      </c>
    </row>
    <row r="28" spans="1:7" x14ac:dyDescent="0.2">
      <c r="A28" s="8" t="str">
        <f>'[2]School Data'!A29</f>
        <v>Leatherhead Trinity School &amp; Nursery</v>
      </c>
      <c r="B28" s="9">
        <f>'[2]School Data'!B29</f>
        <v>135009</v>
      </c>
      <c r="C28" s="8">
        <f>'[2]School Data'!C29</f>
        <v>936</v>
      </c>
      <c r="D28" s="8">
        <f>'[2]School Data'!D29</f>
        <v>3940</v>
      </c>
      <c r="E28" s="8" t="str">
        <f>'[2]School Data'!E29</f>
        <v>VC</v>
      </c>
      <c r="F28" s="8" t="str">
        <f>'[2]School Data'!F29</f>
        <v>VC</v>
      </c>
      <c r="G28" s="8" t="str">
        <f>'[2]School Data'!S29</f>
        <v>KT22 7BP</v>
      </c>
    </row>
    <row r="29" spans="1:7" x14ac:dyDescent="0.2">
      <c r="A29" s="8" t="str">
        <f>'[2]School Data'!A30</f>
        <v>Newdigate CofE (Aided) Infant School</v>
      </c>
      <c r="B29" s="9">
        <f>'[2]School Data'!B30</f>
        <v>125192</v>
      </c>
      <c r="C29" s="8">
        <f>'[2]School Data'!C30</f>
        <v>936</v>
      </c>
      <c r="D29" s="8">
        <f>'[2]School Data'!D30</f>
        <v>3375</v>
      </c>
      <c r="E29" s="8" t="str">
        <f>'[2]School Data'!E30</f>
        <v>VA</v>
      </c>
      <c r="F29" s="8" t="str">
        <f>'[2]School Data'!F30</f>
        <v>VA</v>
      </c>
      <c r="G29" s="8" t="str">
        <f>'[2]School Data'!S30</f>
        <v>RH5 5DJ</v>
      </c>
    </row>
    <row r="30" spans="1:7" x14ac:dyDescent="0.2">
      <c r="A30" s="8" t="str">
        <f>'[2]School Data'!A31</f>
        <v>Merrow Infant School</v>
      </c>
      <c r="B30" s="9">
        <f>'[2]School Data'!B31</f>
        <v>125160</v>
      </c>
      <c r="C30" s="8">
        <f>'[2]School Data'!C31</f>
        <v>936</v>
      </c>
      <c r="D30" s="8">
        <f>'[2]School Data'!D31</f>
        <v>3061</v>
      </c>
      <c r="E30" s="8" t="str">
        <f>'[2]School Data'!E31</f>
        <v>VC</v>
      </c>
      <c r="F30" s="8" t="str">
        <f>'[2]School Data'!F31</f>
        <v>VC</v>
      </c>
      <c r="G30" s="8" t="str">
        <f>'[2]School Data'!S31</f>
        <v>GU4 7EA</v>
      </c>
    </row>
    <row r="31" spans="1:7" x14ac:dyDescent="0.2">
      <c r="A31" s="8" t="str">
        <f>'[2]School Data'!A32</f>
        <v>Pewley Down C of E (Aided) Infant</v>
      </c>
      <c r="B31" s="9">
        <f>'[2]School Data'!B32</f>
        <v>136755</v>
      </c>
      <c r="C31" s="8">
        <f>'[2]School Data'!C32</f>
        <v>936</v>
      </c>
      <c r="D31" s="8">
        <f>'[2]School Data'!D32</f>
        <v>2001</v>
      </c>
      <c r="E31" s="8" t="str">
        <f>'[2]School Data'!E32</f>
        <v>VA</v>
      </c>
      <c r="F31" s="8" t="str">
        <f>'[2]School Data'!F32</f>
        <v>VA</v>
      </c>
      <c r="G31" s="8" t="str">
        <f>'[2]School Data'!S32</f>
        <v>GU1 3PT</v>
      </c>
    </row>
    <row r="32" spans="1:7" x14ac:dyDescent="0.2">
      <c r="A32" s="8" t="str">
        <f>'[2]School Data'!A33</f>
        <v>Ottershaw Infant School, Marshfields</v>
      </c>
      <c r="B32" s="9">
        <f>'[2]School Data'!B33</f>
        <v>146420</v>
      </c>
      <c r="C32" s="8">
        <f>'[2]School Data'!C33</f>
        <v>936</v>
      </c>
      <c r="D32" s="8">
        <f>'[2]School Data'!D33</f>
        <v>3052</v>
      </c>
      <c r="E32" s="8" t="str">
        <f>'[2]School Data'!E33</f>
        <v>GST</v>
      </c>
      <c r="F32" s="8" t="str">
        <f>'[2]School Data'!F33</f>
        <v>ACAD</v>
      </c>
      <c r="G32" s="8" t="str">
        <f>'[2]School Data'!S33</f>
        <v>KT16 0JT</v>
      </c>
    </row>
    <row r="33" spans="1:7" x14ac:dyDescent="0.2">
      <c r="A33" s="8" t="str">
        <f>'[2]School Data'!A34</f>
        <v>Ottershaw Junior School, Christ Church</v>
      </c>
      <c r="B33" s="9">
        <f>'[2]School Data'!B34</f>
        <v>146419</v>
      </c>
      <c r="C33" s="8">
        <f>'[2]School Data'!C34</f>
        <v>936</v>
      </c>
      <c r="D33" s="8">
        <f>'[2]School Data'!D34</f>
        <v>3012</v>
      </c>
      <c r="E33" s="8" t="str">
        <f>'[2]School Data'!E34</f>
        <v>GST</v>
      </c>
      <c r="F33" s="8" t="str">
        <f>'[2]School Data'!F34</f>
        <v>ACAD</v>
      </c>
      <c r="G33" s="8" t="str">
        <f>'[2]School Data'!S34</f>
        <v>KT16 0JY</v>
      </c>
    </row>
    <row r="34" spans="1:7" x14ac:dyDescent="0.2">
      <c r="A34" s="8" t="str">
        <f>'[2]School Data'!A35</f>
        <v>Puttenham CofE (Aided) Infant School</v>
      </c>
      <c r="B34" s="9">
        <f>'[2]School Data'!B35</f>
        <v>125195</v>
      </c>
      <c r="C34" s="8">
        <f>'[2]School Data'!C35</f>
        <v>936</v>
      </c>
      <c r="D34" s="8">
        <f>'[2]School Data'!D35</f>
        <v>3381</v>
      </c>
      <c r="E34" s="8" t="str">
        <f>'[2]School Data'!E35</f>
        <v>VA</v>
      </c>
      <c r="F34" s="8" t="str">
        <f>'[2]School Data'!F35</f>
        <v>VA</v>
      </c>
      <c r="G34" s="8" t="str">
        <f>'[2]School Data'!S35</f>
        <v>GU3 1AS</v>
      </c>
    </row>
    <row r="35" spans="1:7" x14ac:dyDescent="0.2">
      <c r="A35" s="8" t="str">
        <f>'[2]School Data'!A36</f>
        <v>Potters Gate CofE Primary School</v>
      </c>
      <c r="B35" s="9">
        <f>'[2]School Data'!B36</f>
        <v>145278</v>
      </c>
      <c r="C35" s="8">
        <f>'[2]School Data'!C36</f>
        <v>936</v>
      </c>
      <c r="D35" s="8">
        <f>'[2]School Data'!D36</f>
        <v>3062</v>
      </c>
      <c r="E35" s="8" t="str">
        <f>'[2]School Data'!E36</f>
        <v>GST</v>
      </c>
      <c r="F35" s="8" t="str">
        <f>'[2]School Data'!F36</f>
        <v>ACAD</v>
      </c>
      <c r="G35" s="8" t="str">
        <f>'[2]School Data'!S36</f>
        <v>GU9 7BB</v>
      </c>
    </row>
    <row r="36" spans="1:7" x14ac:dyDescent="0.2">
      <c r="A36" s="8" t="str">
        <f>'[2]School Data'!A37</f>
        <v>Riverview CofE (Aided) Primary School, Epsom</v>
      </c>
      <c r="B36" s="9">
        <f>'[2]School Data'!B37</f>
        <v>131072</v>
      </c>
      <c r="C36" s="8">
        <f>'[2]School Data'!C37</f>
        <v>936</v>
      </c>
      <c r="D36" s="8">
        <f>'[2]School Data'!D37</f>
        <v>3065</v>
      </c>
      <c r="E36" s="8" t="str">
        <f>'[2]School Data'!E37</f>
        <v>VA</v>
      </c>
      <c r="F36" s="8" t="str">
        <f>'[2]School Data'!F37</f>
        <v>VA</v>
      </c>
      <c r="G36" s="8" t="str">
        <f>'[2]School Data'!S37</f>
        <v>KT19 0JP</v>
      </c>
    </row>
    <row r="37" spans="1:7" x14ac:dyDescent="0.2">
      <c r="A37" s="8" t="str">
        <f>'[2]School Data'!A38</f>
        <v>Pyrford C of E Primary</v>
      </c>
      <c r="B37" s="9">
        <f>'[2]School Data'!B38</f>
        <v>140929</v>
      </c>
      <c r="C37" s="8">
        <f>'[2]School Data'!C38</f>
        <v>936</v>
      </c>
      <c r="D37" s="8">
        <f>'[2]School Data'!D38</f>
        <v>3934</v>
      </c>
      <c r="E37" s="8" t="str">
        <f>'[2]School Data'!E38</f>
        <v>Newark</v>
      </c>
      <c r="F37" s="8" t="str">
        <f>'[2]School Data'!F38</f>
        <v>ACAD</v>
      </c>
      <c r="G37" s="8" t="str">
        <f>'[2]School Data'!S38</f>
        <v>GU228SP</v>
      </c>
    </row>
    <row r="38" spans="1:7" x14ac:dyDescent="0.2">
      <c r="A38" s="8" t="str">
        <f>'[2]School Data'!A39</f>
        <v>Queen Eleanor's CofE Junior School, Guildford</v>
      </c>
      <c r="B38" s="9">
        <f>'[2]School Data'!B39</f>
        <v>141446</v>
      </c>
      <c r="C38" s="8">
        <f>'[2]School Data'!C39</f>
        <v>936</v>
      </c>
      <c r="D38" s="8">
        <f>'[2]School Data'!D39</f>
        <v>3353</v>
      </c>
      <c r="E38" s="8" t="str">
        <f>'[2]School Data'!E39</f>
        <v>GST</v>
      </c>
      <c r="F38" s="8" t="str">
        <f>'[2]School Data'!F39</f>
        <v>ACAD</v>
      </c>
      <c r="G38" s="8" t="str">
        <f>'[2]School Data'!S39</f>
        <v>GU2 7SD</v>
      </c>
    </row>
    <row r="39" spans="1:7" x14ac:dyDescent="0.2">
      <c r="A39" s="8" t="str">
        <f>'[2]School Data'!A40</f>
        <v>Scott Broadwood CofE (Aided) Infant School, Dorking</v>
      </c>
      <c r="B39" s="9">
        <f>'[2]School Data'!B40</f>
        <v>125241</v>
      </c>
      <c r="C39" s="8">
        <f>'[2]School Data'!C40</f>
        <v>936</v>
      </c>
      <c r="D39" s="8">
        <f>'[2]School Data'!D40</f>
        <v>3923</v>
      </c>
      <c r="E39" s="8" t="str">
        <f>'[2]School Data'!E40</f>
        <v>VA</v>
      </c>
      <c r="F39" s="8" t="str">
        <f>'[2]School Data'!F40</f>
        <v>VA</v>
      </c>
      <c r="G39" s="8" t="str">
        <f>'[2]School Data'!S40</f>
        <v>RH5 5JX</v>
      </c>
    </row>
    <row r="40" spans="1:7" x14ac:dyDescent="0.2">
      <c r="A40" s="8" t="str">
        <f>'[2]School Data'!A41</f>
        <v>Royal Kent School, Primary, Oxshott</v>
      </c>
      <c r="B40" s="9">
        <f>'[2]School Data'!B41</f>
        <v>125143</v>
      </c>
      <c r="C40" s="8">
        <f>'[2]School Data'!C41</f>
        <v>936</v>
      </c>
      <c r="D40" s="8">
        <f>'[2]School Data'!D41</f>
        <v>3022</v>
      </c>
      <c r="E40" s="8" t="str">
        <f>'[2]School Data'!E41</f>
        <v>VC</v>
      </c>
      <c r="F40" s="8" t="str">
        <f>'[2]School Data'!F41</f>
        <v>VC</v>
      </c>
      <c r="G40" s="8" t="str">
        <f>'[2]School Data'!S41</f>
        <v>KT22 0LE</v>
      </c>
    </row>
    <row r="41" spans="1:7" x14ac:dyDescent="0.2">
      <c r="A41" s="8" t="str">
        <f>'[2]School Data'!A42</f>
        <v>Send CofE (Aided) Primary School</v>
      </c>
      <c r="B41" s="9">
        <f>'[2]School Data'!B42</f>
        <v>125218</v>
      </c>
      <c r="C41" s="8">
        <f>'[2]School Data'!C42</f>
        <v>936</v>
      </c>
      <c r="D41" s="8">
        <f>'[2]School Data'!D42</f>
        <v>3468</v>
      </c>
      <c r="E41" s="8" t="str">
        <f>'[2]School Data'!E42</f>
        <v>VA</v>
      </c>
      <c r="F41" s="8" t="str">
        <f>'[2]School Data'!F42</f>
        <v>VA</v>
      </c>
      <c r="G41" s="8" t="str">
        <f>'[2]School Data'!S42</f>
        <v>GU23 7BS</v>
      </c>
    </row>
    <row r="42" spans="1:7" x14ac:dyDescent="0.2">
      <c r="A42" s="8" t="str">
        <f>'[2]School Data'!A43</f>
        <v>Shere CofE (Aided) Infant School</v>
      </c>
      <c r="B42" s="9">
        <f>'[2]School Data'!B43</f>
        <v>125246</v>
      </c>
      <c r="C42" s="8">
        <f>'[2]School Data'!C43</f>
        <v>936</v>
      </c>
      <c r="D42" s="8">
        <f>'[2]School Data'!D43</f>
        <v>3928</v>
      </c>
      <c r="E42" s="8" t="str">
        <f>'[2]School Data'!E43</f>
        <v>VA</v>
      </c>
      <c r="F42" s="8" t="str">
        <f>'[2]School Data'!F43</f>
        <v>VA</v>
      </c>
      <c r="G42" s="8" t="str">
        <f>'[2]School Data'!S43</f>
        <v>GU5 9HB</v>
      </c>
    </row>
    <row r="43" spans="1:7" x14ac:dyDescent="0.2">
      <c r="A43" s="8" t="str">
        <f>'[2]School Data'!A44</f>
        <v>St Bartholomew's CofE (Aided) Primary School, Haslemere</v>
      </c>
      <c r="B43" s="9">
        <f>'[2]School Data'!B44</f>
        <v>125242</v>
      </c>
      <c r="C43" s="8">
        <f>'[2]School Data'!C44</f>
        <v>936</v>
      </c>
      <c r="D43" s="8">
        <f>'[2]School Data'!D44</f>
        <v>3924</v>
      </c>
      <c r="E43" s="8" t="str">
        <f>'[2]School Data'!E44</f>
        <v>VA</v>
      </c>
      <c r="F43" s="8" t="str">
        <f>'[2]School Data'!F44</f>
        <v>VA</v>
      </c>
      <c r="G43" s="8" t="str">
        <f>'[2]School Data'!S44</f>
        <v>GU27 1BP</v>
      </c>
    </row>
    <row r="44" spans="1:7" x14ac:dyDescent="0.2">
      <c r="A44" s="8" t="str">
        <f>'[2]School Data'!A45</f>
        <v>St Andrew's Church of England Infant School</v>
      </c>
      <c r="B44" s="9">
        <f>'[2]School Data'!B45</f>
        <v>144330</v>
      </c>
      <c r="C44" s="8">
        <f>'[2]School Data'!C45</f>
        <v>936</v>
      </c>
      <c r="D44" s="8">
        <f>'[2]School Data'!D45</f>
        <v>3024</v>
      </c>
      <c r="E44" s="8" t="str">
        <f>'[2]School Data'!E45</f>
        <v>GST</v>
      </c>
      <c r="F44" s="8" t="str">
        <f>'[2]School Data'!F45</f>
        <v>ACAD</v>
      </c>
      <c r="G44" s="8" t="str">
        <f>'[2]School Data'!S45</f>
        <v>GU9 7PW</v>
      </c>
    </row>
    <row r="45" spans="1:7" x14ac:dyDescent="0.2">
      <c r="A45" s="8" t="str">
        <f>'[2]School Data'!A46</f>
        <v>St Andrew's CofE Primary School</v>
      </c>
      <c r="B45" s="9">
        <f>'[2]School Data'!B46</f>
        <v>143626</v>
      </c>
      <c r="C45" s="8">
        <f>'[2]School Data'!C46</f>
        <v>936</v>
      </c>
      <c r="D45" s="8">
        <f>'[2]School Data'!D46</f>
        <v>3059</v>
      </c>
      <c r="E45" s="8" t="str">
        <f>'[2]School Data'!E46</f>
        <v>ELT</v>
      </c>
      <c r="F45" s="8" t="str">
        <f>'[2]School Data'!F46</f>
        <v>ACAD</v>
      </c>
      <c r="G45" s="8" t="str">
        <f>'[2]School Data'!S46</f>
        <v>KT11 2AX</v>
      </c>
    </row>
    <row r="46" spans="1:7" x14ac:dyDescent="0.2">
      <c r="A46" s="8" t="str">
        <f>'[2]School Data'!A47</f>
        <v>St Giles CofE (Aided) Infant School, Ashtead</v>
      </c>
      <c r="B46" s="9">
        <f>'[2]School Data'!B47</f>
        <v>125190</v>
      </c>
      <c r="C46" s="8">
        <f>'[2]School Data'!C47</f>
        <v>936</v>
      </c>
      <c r="D46" s="8">
        <f>'[2]School Data'!D47</f>
        <v>3369</v>
      </c>
      <c r="E46" s="8" t="str">
        <f>'[2]School Data'!E47</f>
        <v>VA</v>
      </c>
      <c r="F46" s="8" t="str">
        <f>'[2]School Data'!F47</f>
        <v>VA</v>
      </c>
      <c r="G46" s="8" t="str">
        <f>'[2]School Data'!S47</f>
        <v>KT21 1EA</v>
      </c>
    </row>
    <row r="47" spans="1:7" x14ac:dyDescent="0.2">
      <c r="A47" s="8" t="str">
        <f>'[2]School Data'!A48</f>
        <v>St James CofE (Aided) Primary School, Elstead</v>
      </c>
      <c r="B47" s="9">
        <f>'[2]School Data'!B48</f>
        <v>125176</v>
      </c>
      <c r="C47" s="8">
        <f>'[2]School Data'!C48</f>
        <v>936</v>
      </c>
      <c r="D47" s="8">
        <f>'[2]School Data'!D48</f>
        <v>3335</v>
      </c>
      <c r="E47" s="8" t="str">
        <f>'[2]School Data'!E48</f>
        <v>VA</v>
      </c>
      <c r="F47" s="8" t="str">
        <f>'[2]School Data'!F48</f>
        <v>VA</v>
      </c>
      <c r="G47" s="8" t="str">
        <f>'[2]School Data'!S48</f>
        <v>GU8 6DH</v>
      </c>
    </row>
    <row r="48" spans="1:7" x14ac:dyDescent="0.2">
      <c r="A48" s="8" t="str">
        <f>'[2]School Data'!A49</f>
        <v>St John's C of E (Aided) Infant</v>
      </c>
      <c r="B48" s="9">
        <f>'[2]School Data'!B49</f>
        <v>125184</v>
      </c>
      <c r="C48" s="8">
        <f>'[2]School Data'!C49</f>
        <v>936</v>
      </c>
      <c r="D48" s="8">
        <f>'[2]School Data'!D49</f>
        <v>3347</v>
      </c>
      <c r="E48" s="8" t="str">
        <f>'[2]School Data'!E49</f>
        <v>VA</v>
      </c>
      <c r="F48" s="8" t="str">
        <f>'[2]School Data'!F49</f>
        <v>VA</v>
      </c>
      <c r="G48" s="8" t="str">
        <f>'[2]School Data'!S49</f>
        <v>GU10 2JE</v>
      </c>
    </row>
    <row r="49" spans="1:7" x14ac:dyDescent="0.2">
      <c r="A49" s="8" t="str">
        <f>'[2]School Data'!A50</f>
        <v>St James Primary, Weybridge</v>
      </c>
      <c r="B49" s="9">
        <f>'[2]School Data'!B50</f>
        <v>125163</v>
      </c>
      <c r="C49" s="8">
        <f>'[2]School Data'!C50</f>
        <v>936</v>
      </c>
      <c r="D49" s="8">
        <f>'[2]School Data'!D50</f>
        <v>3064</v>
      </c>
      <c r="E49" s="8" t="str">
        <f>'[2]School Data'!E50</f>
        <v>VC</v>
      </c>
      <c r="F49" s="8" t="str">
        <f>'[2]School Data'!F50</f>
        <v>VC</v>
      </c>
      <c r="G49" s="8" t="str">
        <f>'[2]School Data'!S50</f>
        <v>KT13 8PL</v>
      </c>
    </row>
    <row r="50" spans="1:7" x14ac:dyDescent="0.2">
      <c r="A50" s="8" t="str">
        <f>'[2]School Data'!A51</f>
        <v>St Jude’s Infant CE School</v>
      </c>
      <c r="B50" s="9">
        <f>'[2]School Data'!B51</f>
        <v>125101</v>
      </c>
      <c r="C50" s="8">
        <f>'[2]School Data'!C51</f>
        <v>936</v>
      </c>
      <c r="D50" s="8">
        <f>'[2]School Data'!D51</f>
        <v>0</v>
      </c>
      <c r="E50" s="8" t="str">
        <f>'[2]School Data'!E51</f>
        <v>VA</v>
      </c>
      <c r="F50" s="8" t="str">
        <f>'[2]School Data'!F51</f>
        <v>VA</v>
      </c>
      <c r="G50" s="8">
        <f>'[2]School Data'!S51</f>
        <v>0</v>
      </c>
    </row>
    <row r="51" spans="1:7" x14ac:dyDescent="0.2">
      <c r="A51" s="8" t="str">
        <f>'[2]School Data'!A52</f>
        <v>St John's C of E Primary - Dorking</v>
      </c>
      <c r="B51" s="9">
        <f>'[2]School Data'!B52</f>
        <v>139721</v>
      </c>
      <c r="C51" s="8">
        <f>'[2]School Data'!C52</f>
        <v>936</v>
      </c>
      <c r="D51" s="8">
        <f>'[2]School Data'!D52</f>
        <v>2016</v>
      </c>
      <c r="E51" s="8" t="str">
        <f>'[2]School Data'!E52</f>
        <v>GST</v>
      </c>
      <c r="F51" s="8" t="str">
        <f>'[2]School Data'!F52</f>
        <v>ACAD</v>
      </c>
      <c r="G51" s="8" t="str">
        <f>'[2]School Data'!S52</f>
        <v>RH4 2LR</v>
      </c>
    </row>
    <row r="52" spans="1:7" x14ac:dyDescent="0.2">
      <c r="A52" s="8" t="str">
        <f>'[2]School Data'!A53</f>
        <v>St Jude's CofE (Aided) Junior School, Englefield Green</v>
      </c>
      <c r="B52" s="9">
        <f>'[2]School Data'!B53</f>
        <v>125173</v>
      </c>
      <c r="C52" s="8">
        <f>'[2]School Data'!C53</f>
        <v>936</v>
      </c>
      <c r="D52" s="8">
        <f>'[2]School Data'!D53</f>
        <v>3331</v>
      </c>
      <c r="E52" s="8" t="str">
        <f>'[2]School Data'!E53</f>
        <v>VA</v>
      </c>
      <c r="F52" s="8" t="str">
        <f>'[2]School Data'!F53</f>
        <v>VA</v>
      </c>
      <c r="G52" s="8" t="str">
        <f>'[2]School Data'!S53</f>
        <v>TW20 0RU</v>
      </c>
    </row>
    <row r="53" spans="1:7" x14ac:dyDescent="0.2">
      <c r="A53" s="8" t="str">
        <f>'[2]School Data'!A54</f>
        <v>St Lawrence CofE (Aided) Junior School, East Molesey</v>
      </c>
      <c r="B53" s="9">
        <f>'[2]School Data'!B54</f>
        <v>125179</v>
      </c>
      <c r="C53" s="8">
        <f>'[2]School Data'!C54</f>
        <v>936</v>
      </c>
      <c r="D53" s="8">
        <f>'[2]School Data'!D54</f>
        <v>3341</v>
      </c>
      <c r="E53" s="8" t="str">
        <f>'[2]School Data'!E54</f>
        <v>VA</v>
      </c>
      <c r="F53" s="8" t="str">
        <f>'[2]School Data'!F54</f>
        <v>VA</v>
      </c>
      <c r="G53" s="8" t="str">
        <f>'[2]School Data'!S54</f>
        <v>KT8 9DR</v>
      </c>
    </row>
    <row r="54" spans="1:7" x14ac:dyDescent="0.2">
      <c r="A54" s="8" t="str">
        <f>'[2]School Data'!A55</f>
        <v>St Lawrence CofE (Aided) Primary School, Chobham</v>
      </c>
      <c r="B54" s="9">
        <f>'[2]School Data'!B55</f>
        <v>125168</v>
      </c>
      <c r="C54" s="8">
        <f>'[2]School Data'!C55</f>
        <v>936</v>
      </c>
      <c r="D54" s="8">
        <f>'[2]School Data'!D55</f>
        <v>3318</v>
      </c>
      <c r="E54" s="8" t="str">
        <f>'[2]School Data'!E55</f>
        <v>VA</v>
      </c>
      <c r="F54" s="8" t="str">
        <f>'[2]School Data'!F55</f>
        <v>VA</v>
      </c>
      <c r="G54" s="8" t="str">
        <f>'[2]School Data'!S55</f>
        <v>GU24 8AB</v>
      </c>
    </row>
    <row r="55" spans="1:7" x14ac:dyDescent="0.2">
      <c r="A55" s="8" t="str">
        <f>'[2]School Data'!A56</f>
        <v>St Mark's CofE (Aided) Primary School, Farnborough</v>
      </c>
      <c r="B55" s="9">
        <f>'[2]School Data'!B56</f>
        <v>116389</v>
      </c>
      <c r="C55" s="8">
        <f>'[2]School Data'!C56</f>
        <v>850</v>
      </c>
      <c r="D55" s="8">
        <f>'[2]School Data'!D56</f>
        <v>3501</v>
      </c>
      <c r="E55" s="8" t="str">
        <f>'[2]School Data'!E56</f>
        <v>VA</v>
      </c>
      <c r="F55" s="8" t="str">
        <f>'[2]School Data'!F56</f>
        <v>VA</v>
      </c>
      <c r="G55" s="8" t="str">
        <f>'[2]School Data'!S56</f>
        <v>GU14 6DU</v>
      </c>
    </row>
    <row r="56" spans="1:7" x14ac:dyDescent="0.2">
      <c r="A56" s="8" t="str">
        <f>'[2]School Data'!A57</f>
        <v>St Martin's CofE (Aided) Infant School, Epsom</v>
      </c>
      <c r="B56" s="9">
        <f>'[2]School Data'!B57</f>
        <v>125157</v>
      </c>
      <c r="C56" s="8">
        <f>'[2]School Data'!C57</f>
        <v>936</v>
      </c>
      <c r="D56" s="8">
        <f>'[2]School Data'!D57</f>
        <v>3055</v>
      </c>
      <c r="E56" s="8" t="str">
        <f>'[2]School Data'!E57</f>
        <v>ELT</v>
      </c>
      <c r="F56" s="8" t="str">
        <f>'[2]School Data'!F57</f>
        <v>ACAD</v>
      </c>
      <c r="G56" s="8" t="str">
        <f>'[2]School Data'!S57</f>
        <v>KT18 7AA</v>
      </c>
    </row>
    <row r="57" spans="1:7" x14ac:dyDescent="0.2">
      <c r="A57" s="8" t="str">
        <f>'[2]School Data'!A58</f>
        <v>St Martin's CofE (Aided) Junior School, Epsom</v>
      </c>
      <c r="B57" s="9">
        <f>'[2]School Data'!B58</f>
        <v>125142</v>
      </c>
      <c r="C57" s="8">
        <f>'[2]School Data'!C58</f>
        <v>936</v>
      </c>
      <c r="D57" s="8">
        <f>'[2]School Data'!D58</f>
        <v>3019</v>
      </c>
      <c r="E57" s="8" t="str">
        <f>'[2]School Data'!E58</f>
        <v>ELT</v>
      </c>
      <c r="F57" s="8" t="str">
        <f>'[2]School Data'!F58</f>
        <v>ACAD</v>
      </c>
      <c r="G57" s="8" t="str">
        <f>'[2]School Data'!S58</f>
        <v>KT18 7AD</v>
      </c>
    </row>
    <row r="58" spans="1:7" x14ac:dyDescent="0.2">
      <c r="A58" s="8" t="str">
        <f>'[2]School Data'!A59</f>
        <v>St Martin's CofE Controlled Primary School</v>
      </c>
      <c r="B58" s="9">
        <f>'[2]School Data'!B59</f>
        <v>125141</v>
      </c>
      <c r="C58" s="8">
        <f>'[2]School Data'!C59</f>
        <v>936</v>
      </c>
      <c r="D58" s="8">
        <f>'[2]School Data'!D59</f>
        <v>3016</v>
      </c>
      <c r="E58" s="8" t="str">
        <f>'[2]School Data'!E59</f>
        <v>VC</v>
      </c>
      <c r="F58" s="8" t="str">
        <f>'[2]School Data'!F59</f>
        <v>VC</v>
      </c>
      <c r="G58" s="8" t="str">
        <f>'[2]School Data'!S59</f>
        <v>RH4 1HW</v>
      </c>
    </row>
    <row r="59" spans="1:7" x14ac:dyDescent="0.2">
      <c r="A59" s="8" t="str">
        <f>'[2]School Data'!A60</f>
        <v>St Mary's CofE (Aided) Infant School, Frensham</v>
      </c>
      <c r="B59" s="9">
        <f>'[2]School Data'!B60</f>
        <v>125183</v>
      </c>
      <c r="C59" s="8">
        <f>'[2]School Data'!C60</f>
        <v>936</v>
      </c>
      <c r="D59" s="8">
        <f>'[2]School Data'!D60</f>
        <v>3346</v>
      </c>
      <c r="E59" s="8" t="str">
        <f>'[2]School Data'!E60</f>
        <v>VA</v>
      </c>
      <c r="F59" s="8" t="str">
        <f>'[2]School Data'!F60</f>
        <v>VA</v>
      </c>
      <c r="G59" s="8" t="str">
        <f>'[2]School Data'!S60</f>
        <v>GU10 3DS</v>
      </c>
    </row>
    <row r="60" spans="1:7" x14ac:dyDescent="0.2">
      <c r="A60" s="8" t="str">
        <f>'[2]School Data'!A61</f>
        <v>St Mary's CofE (Aided) Junior School, Long Ditton</v>
      </c>
      <c r="B60" s="9">
        <f>'[2]School Data'!B61</f>
        <v>125180</v>
      </c>
      <c r="C60" s="8">
        <f>'[2]School Data'!C61</f>
        <v>936</v>
      </c>
      <c r="D60" s="8">
        <f>'[2]School Data'!D61</f>
        <v>3343</v>
      </c>
      <c r="E60" s="8" t="str">
        <f>'[2]School Data'!E61</f>
        <v>VA</v>
      </c>
      <c r="F60" s="8" t="str">
        <f>'[2]School Data'!F61</f>
        <v>VA</v>
      </c>
      <c r="G60" s="8" t="str">
        <f>'[2]School Data'!S61</f>
        <v>KT7 0AD</v>
      </c>
    </row>
    <row r="61" spans="1:7" x14ac:dyDescent="0.2">
      <c r="A61" s="8" t="str">
        <f>'[2]School Data'!A62</f>
        <v>St Mary's CofE (Aided) Primary School, Chessington</v>
      </c>
      <c r="B61" s="9">
        <f>'[2]School Data'!B62</f>
        <v>102593</v>
      </c>
      <c r="C61" s="8">
        <f>'[2]School Data'!C62</f>
        <v>314</v>
      </c>
      <c r="D61" s="8">
        <f>'[2]School Data'!D62</f>
        <v>3311</v>
      </c>
      <c r="E61" s="8" t="str">
        <f>'[2]School Data'!E62</f>
        <v>VA</v>
      </c>
      <c r="F61" s="8" t="str">
        <f>'[2]School Data'!F62</f>
        <v>VA</v>
      </c>
      <c r="G61" s="8" t="str">
        <f>'[2]School Data'!S62</f>
        <v>KT9 2DH</v>
      </c>
    </row>
    <row r="62" spans="1:7" x14ac:dyDescent="0.2">
      <c r="A62" s="8" t="str">
        <f>'[2]School Data'!A63</f>
        <v>St Mary's CofE Controlled Primary School, Byfleet</v>
      </c>
      <c r="B62" s="9">
        <f>'[2]School Data'!B63</f>
        <v>125150</v>
      </c>
      <c r="C62" s="8">
        <f>'[2]School Data'!C63</f>
        <v>936</v>
      </c>
      <c r="D62" s="8">
        <f>'[2]School Data'!D63</f>
        <v>3042</v>
      </c>
      <c r="E62" s="8" t="str">
        <f>'[2]School Data'!E63</f>
        <v>VC</v>
      </c>
      <c r="F62" s="8" t="str">
        <f>'[2]School Data'!F63</f>
        <v>VC</v>
      </c>
      <c r="G62" s="8" t="str">
        <f>'[2]School Data'!S63</f>
        <v>KT14 7NJ</v>
      </c>
    </row>
    <row r="63" spans="1:7" x14ac:dyDescent="0.2">
      <c r="A63" s="8" t="str">
        <f>'[2]School Data'!A64</f>
        <v>St Mary's CofE Primary School, Chiddingfold</v>
      </c>
      <c r="B63" s="9">
        <f>'[2]School Data'!B64</f>
        <v>140026</v>
      </c>
      <c r="C63" s="8">
        <f>'[2]School Data'!C64</f>
        <v>936</v>
      </c>
      <c r="D63" s="8">
        <f>'[2]School Data'!D64</f>
        <v>2020</v>
      </c>
      <c r="E63" s="8" t="str">
        <f>'[2]School Data'!E64</f>
        <v>GST</v>
      </c>
      <c r="F63" s="8" t="str">
        <f>'[2]School Data'!F64</f>
        <v>ACAD</v>
      </c>
      <c r="G63" s="8" t="str">
        <f>'[2]School Data'!S64</f>
        <v>GU8 4UF</v>
      </c>
    </row>
    <row r="64" spans="1:7" x14ac:dyDescent="0.2">
      <c r="A64" s="8" t="str">
        <f>'[2]School Data'!A65</f>
        <v>St Mary's Infant, Shackleford</v>
      </c>
      <c r="B64" s="9">
        <f>'[2]School Data'!B65</f>
        <v>125149</v>
      </c>
      <c r="C64" s="8">
        <f>'[2]School Data'!C65</f>
        <v>936</v>
      </c>
      <c r="D64" s="8">
        <f>'[2]School Data'!D65</f>
        <v>3035</v>
      </c>
      <c r="E64" s="8" t="str">
        <f>'[2]School Data'!E65</f>
        <v>VC</v>
      </c>
      <c r="F64" s="8" t="str">
        <f>'[2]School Data'!F65</f>
        <v>VC</v>
      </c>
      <c r="G64" s="8" t="str">
        <f>'[2]School Data'!S65</f>
        <v>GU8 6AE</v>
      </c>
    </row>
    <row r="65" spans="1:7" x14ac:dyDescent="0.2">
      <c r="A65" s="8" t="str">
        <f>'[2]School Data'!A66</f>
        <v>St Matthew's CofE (Aided) Infant School, Cobham</v>
      </c>
      <c r="B65" s="9">
        <f>'[2]School Data'!B66</f>
        <v>125178</v>
      </c>
      <c r="C65" s="8">
        <f>'[2]School Data'!C66</f>
        <v>936</v>
      </c>
      <c r="D65" s="8">
        <f>'[2]School Data'!D66</f>
        <v>3340</v>
      </c>
      <c r="E65" s="8" t="str">
        <f>'[2]School Data'!E66</f>
        <v>VA</v>
      </c>
      <c r="F65" s="8" t="str">
        <f>'[2]School Data'!F66</f>
        <v>VA</v>
      </c>
      <c r="G65" s="8" t="str">
        <f>'[2]School Data'!S66</f>
        <v>KT11 3NA</v>
      </c>
    </row>
    <row r="66" spans="1:7" x14ac:dyDescent="0.2">
      <c r="A66" s="8" t="str">
        <f>'[2]School Data'!A67</f>
        <v>St Michael's CofE (Aided) Infant School, Mickleham</v>
      </c>
      <c r="B66" s="9">
        <f>'[2]School Data'!B67</f>
        <v>125170</v>
      </c>
      <c r="C66" s="8">
        <f>'[2]School Data'!C67</f>
        <v>936</v>
      </c>
      <c r="D66" s="8">
        <f>'[2]School Data'!D67</f>
        <v>3324</v>
      </c>
      <c r="E66" s="8" t="str">
        <f>'[2]School Data'!E67</f>
        <v>VA</v>
      </c>
      <c r="F66" s="8" t="str">
        <f>'[2]School Data'!F67</f>
        <v>VA</v>
      </c>
      <c r="G66" s="8" t="str">
        <f>'[2]School Data'!S67</f>
        <v>RH5 6EW</v>
      </c>
    </row>
    <row r="67" spans="1:7" x14ac:dyDescent="0.2">
      <c r="A67" s="8" t="str">
        <f>'[2]School Data'!A68</f>
        <v>St Michael's CofE Controlled Infant School</v>
      </c>
      <c r="B67" s="9">
        <f>'[2]School Data'!B68</f>
        <v>116332</v>
      </c>
      <c r="C67" s="8">
        <f>'[2]School Data'!C68</f>
        <v>850</v>
      </c>
      <c r="D67" s="8">
        <f>'[2]School Data'!D68</f>
        <v>3185</v>
      </c>
      <c r="E67" s="8" t="str">
        <f>'[2]School Data'!E68</f>
        <v>VC</v>
      </c>
      <c r="F67" s="8" t="str">
        <f>'[2]School Data'!F68</f>
        <v>VC</v>
      </c>
      <c r="G67" s="8" t="str">
        <f>'[2]School Data'!S68</f>
        <v>GU11 3PU</v>
      </c>
    </row>
    <row r="68" spans="1:7" x14ac:dyDescent="0.2">
      <c r="A68" s="8" t="str">
        <f>'[2]School Data'!A69</f>
        <v>St Michael's CofE Controlled Junior School</v>
      </c>
      <c r="B68" s="9">
        <f>'[2]School Data'!B69</f>
        <v>116333</v>
      </c>
      <c r="C68" s="8">
        <f>'[2]School Data'!C69</f>
        <v>850</v>
      </c>
      <c r="D68" s="8">
        <f>'[2]School Data'!D69</f>
        <v>3186</v>
      </c>
      <c r="E68" s="8" t="str">
        <f>'[2]School Data'!E69</f>
        <v>VC</v>
      </c>
      <c r="F68" s="8" t="str">
        <f>'[2]School Data'!F69</f>
        <v>VC</v>
      </c>
      <c r="G68" s="8" t="str">
        <f>'[2]School Data'!S69</f>
        <v>GU11 3SS</v>
      </c>
    </row>
    <row r="69" spans="1:7" x14ac:dyDescent="0.2">
      <c r="A69" s="8" t="str">
        <f>'[2]School Data'!A70</f>
        <v>St Nicolas CofE (Aided) Infant School, Guildford</v>
      </c>
      <c r="B69" s="9">
        <f>'[2]School Data'!B70</f>
        <v>125189</v>
      </c>
      <c r="C69" s="8">
        <f>'[2]School Data'!C70</f>
        <v>936</v>
      </c>
      <c r="D69" s="8">
        <f>'[2]School Data'!D70</f>
        <v>3357</v>
      </c>
      <c r="E69" s="8" t="str">
        <f>'[2]School Data'!E70</f>
        <v>VA</v>
      </c>
      <c r="F69" s="8" t="str">
        <f>'[2]School Data'!F70</f>
        <v>VA</v>
      </c>
      <c r="G69" s="8" t="str">
        <f>'[2]School Data'!S70</f>
        <v>GU2 4YD</v>
      </c>
    </row>
    <row r="70" spans="1:7" x14ac:dyDescent="0.2">
      <c r="A70" s="8" t="str">
        <f>'[2]School Data'!A71</f>
        <v>St Paul’s Infant, Tongham</v>
      </c>
      <c r="B70" s="9">
        <f>'[2]School Data'!B71</f>
        <v>125148</v>
      </c>
      <c r="C70" s="8">
        <f>'[2]School Data'!C71</f>
        <v>936</v>
      </c>
      <c r="D70" s="8">
        <f>'[2]School Data'!D71</f>
        <v>3033</v>
      </c>
      <c r="E70" s="8" t="str">
        <f>'[2]School Data'!E71</f>
        <v>VC</v>
      </c>
      <c r="F70" s="8" t="str">
        <f>'[2]School Data'!F71</f>
        <v>VC</v>
      </c>
      <c r="G70" s="8" t="str">
        <f>'[2]School Data'!S71</f>
        <v>GU10 1EF</v>
      </c>
    </row>
    <row r="71" spans="1:7" x14ac:dyDescent="0.2">
      <c r="A71" s="8" t="str">
        <f>'[2]School Data'!A72</f>
        <v>St Paul's C of E Primary, Addlestone</v>
      </c>
      <c r="B71" s="9">
        <f>'[2]School Data'!B72</f>
        <v>140028</v>
      </c>
      <c r="C71" s="8">
        <f>'[2]School Data'!C72</f>
        <v>936</v>
      </c>
      <c r="D71" s="8">
        <f>'[2]School Data'!D72</f>
        <v>2021</v>
      </c>
      <c r="E71" s="8" t="str">
        <f>'[2]School Data'!E72</f>
        <v>GST</v>
      </c>
      <c r="F71" s="8" t="str">
        <f>'[2]School Data'!F72</f>
        <v>ACAD</v>
      </c>
      <c r="G71" s="8" t="str">
        <f>'[2]School Data'!S72</f>
        <v>KT15 1TD</v>
      </c>
    </row>
    <row r="72" spans="1:7" x14ac:dyDescent="0.2">
      <c r="A72" s="8" t="str">
        <f>'[2]School Data'!A73</f>
        <v>St Paul's CofE (Aided) Primary School, Dorking</v>
      </c>
      <c r="B72" s="9">
        <f>'[2]School Data'!B73</f>
        <v>125171</v>
      </c>
      <c r="C72" s="8">
        <f>'[2]School Data'!C73</f>
        <v>936</v>
      </c>
      <c r="D72" s="8">
        <f>'[2]School Data'!D73</f>
        <v>3327</v>
      </c>
      <c r="E72" s="8" t="str">
        <f>'[2]School Data'!E73</f>
        <v>VA</v>
      </c>
      <c r="F72" s="8" t="str">
        <f>'[2]School Data'!F73</f>
        <v>VA</v>
      </c>
      <c r="G72" s="8" t="str">
        <f>'[2]School Data'!S73</f>
        <v>RH4 2HS</v>
      </c>
    </row>
    <row r="73" spans="1:7" x14ac:dyDescent="0.2">
      <c r="A73" s="8" t="str">
        <f>'[2]School Data'!A74</f>
        <v>St Peter's CofE (Aided) Junior School, Farnborough</v>
      </c>
      <c r="B73" s="9">
        <f>'[2]School Data'!B74</f>
        <v>116388</v>
      </c>
      <c r="C73" s="8">
        <f>'[2]School Data'!C74</f>
        <v>850</v>
      </c>
      <c r="D73" s="8">
        <f>'[2]School Data'!D74</f>
        <v>3500</v>
      </c>
      <c r="E73" s="8" t="str">
        <f>'[2]School Data'!E74</f>
        <v>VA</v>
      </c>
      <c r="F73" s="8" t="str">
        <f>'[2]School Data'!F74</f>
        <v>VA</v>
      </c>
      <c r="G73" s="8" t="str">
        <f>'[2]School Data'!S74</f>
        <v>GU14 7AP</v>
      </c>
    </row>
    <row r="74" spans="1:7" x14ac:dyDescent="0.2">
      <c r="A74" s="8" t="str">
        <f>'[2]School Data'!A75</f>
        <v>St Peter's CofE Primary School, Farnham</v>
      </c>
      <c r="B74" s="9">
        <f>'[2]School Data'!B75</f>
        <v>125182</v>
      </c>
      <c r="C74" s="8">
        <f>'[2]School Data'!C75</f>
        <v>936</v>
      </c>
      <c r="D74" s="8">
        <f>'[2]School Data'!D75</f>
        <v>3345</v>
      </c>
      <c r="E74" s="8" t="str">
        <f>'[2]School Data'!E75</f>
        <v>VA</v>
      </c>
      <c r="F74" s="8" t="str">
        <f>'[2]School Data'!F75</f>
        <v>VA</v>
      </c>
      <c r="G74" s="8" t="str">
        <f>'[2]School Data'!S75</f>
        <v>GU9 8TF</v>
      </c>
    </row>
    <row r="75" spans="1:7" x14ac:dyDescent="0.2">
      <c r="A75" s="8" t="str">
        <f>'[2]School Data'!A76</f>
        <v>Surrey Hills All Saints Primary School</v>
      </c>
      <c r="B75" s="9">
        <f>'[2]School Data'!B76</f>
        <v>146438</v>
      </c>
      <c r="C75" s="8">
        <f>'[2]School Data'!C76</f>
        <v>936</v>
      </c>
      <c r="D75" s="8">
        <f>'[2]School Data'!D76</f>
        <v>2042</v>
      </c>
      <c r="E75" s="8" t="str">
        <f>'[2]School Data'!E76</f>
        <v>GST</v>
      </c>
      <c r="F75" s="8" t="str">
        <f>'[2]School Data'!F76</f>
        <v>ACAD</v>
      </c>
      <c r="G75" s="8" t="str">
        <f>'[2]School Data'!S76</f>
        <v>RH4 3QF</v>
      </c>
    </row>
    <row r="76" spans="1:7" x14ac:dyDescent="0.2">
      <c r="A76" s="8" t="str">
        <f>'[2]School Data'!A77</f>
        <v xml:space="preserve">The Holme C of E Primary </v>
      </c>
      <c r="B76" s="9">
        <f>'[2]School Data'!B77</f>
        <v>139920</v>
      </c>
      <c r="C76" s="8">
        <f>'[2]School Data'!C77</f>
        <v>850</v>
      </c>
      <c r="D76" s="8">
        <f>'[2]School Data'!D77</f>
        <v>2032</v>
      </c>
      <c r="E76" s="8" t="str">
        <f>'[2]School Data'!E77</f>
        <v>GST</v>
      </c>
      <c r="F76" s="8" t="str">
        <f>'[2]School Data'!F77</f>
        <v>ACAD</v>
      </c>
      <c r="G76" s="8" t="str">
        <f>'[2]School Data'!S77</f>
        <v>GU35 8PQ</v>
      </c>
    </row>
    <row r="77" spans="1:7" x14ac:dyDescent="0.2">
      <c r="A77" s="8" t="str">
        <f>'[2]School Data'!A78</f>
        <v>The Priory C of E (Aided)</v>
      </c>
      <c r="B77" s="9">
        <f>'[2]School Data'!B78</f>
        <v>125281</v>
      </c>
      <c r="C77" s="8">
        <f>'[2]School Data'!C78</f>
        <v>936</v>
      </c>
      <c r="D77" s="8">
        <f>'[2]School Data'!D78</f>
        <v>4765</v>
      </c>
      <c r="E77" s="8" t="str">
        <f>'[2]School Data'!E78</f>
        <v>VA</v>
      </c>
      <c r="F77" s="8" t="str">
        <f>'[2]School Data'!F78</f>
        <v>VA</v>
      </c>
      <c r="G77" s="8" t="str">
        <f>'[2]School Data'!S78</f>
        <v>RH4 3DG</v>
      </c>
    </row>
    <row r="78" spans="1:7" x14ac:dyDescent="0.2">
      <c r="A78" s="8" t="str">
        <f>'[2]School Data'!A79</f>
        <v>The Weald C of E Primary</v>
      </c>
      <c r="B78" s="9">
        <f>'[2]School Data'!B79</f>
        <v>142083</v>
      </c>
      <c r="C78" s="8">
        <f>'[2]School Data'!C79</f>
        <v>936</v>
      </c>
      <c r="D78" s="8">
        <f>'[2]School Data'!D79</f>
        <v>3516</v>
      </c>
      <c r="E78" s="8" t="str">
        <f>'[2]School Data'!E79</f>
        <v>GST</v>
      </c>
      <c r="F78" s="8" t="str">
        <f>'[2]School Data'!F79</f>
        <v>ACAD</v>
      </c>
      <c r="G78" s="8" t="str">
        <f>'[2]School Data'!S79</f>
        <v>RH5 4QW</v>
      </c>
    </row>
    <row r="79" spans="1:7" x14ac:dyDescent="0.2">
      <c r="A79" s="8" t="str">
        <f>'[2]School Data'!A80</f>
        <v>Thorpe CofE (Aided) Primary School</v>
      </c>
      <c r="B79" s="9">
        <f>'[2]School Data'!B80</f>
        <v>125174</v>
      </c>
      <c r="C79" s="8">
        <f>'[2]School Data'!C80</f>
        <v>936</v>
      </c>
      <c r="D79" s="8">
        <f>'[2]School Data'!D80</f>
        <v>3333</v>
      </c>
      <c r="E79" s="8" t="str">
        <f>'[2]School Data'!E80</f>
        <v>VA</v>
      </c>
      <c r="F79" s="8" t="str">
        <f>'[2]School Data'!F80</f>
        <v>VA</v>
      </c>
      <c r="G79" s="8" t="str">
        <f>'[2]School Data'!S80</f>
        <v>TW20 8QD</v>
      </c>
    </row>
    <row r="80" spans="1:7" x14ac:dyDescent="0.2">
      <c r="A80" s="8" t="str">
        <f>'[2]School Data'!A81</f>
        <v>Valley End Infant, Chobham</v>
      </c>
      <c r="B80" s="9">
        <f>'[2]School Data'!B81</f>
        <v>125140</v>
      </c>
      <c r="C80" s="8">
        <f>'[2]School Data'!C81</f>
        <v>936</v>
      </c>
      <c r="D80" s="8">
        <f>'[2]School Data'!D81</f>
        <v>3015</v>
      </c>
      <c r="E80" s="8" t="str">
        <f>'[2]School Data'!E81</f>
        <v>VC</v>
      </c>
      <c r="F80" s="8" t="str">
        <f>'[2]School Data'!F81</f>
        <v>VC</v>
      </c>
      <c r="G80" s="8" t="str">
        <f>'[2]School Data'!S81</f>
        <v>GU24 8TB</v>
      </c>
    </row>
    <row r="81" spans="1:7" x14ac:dyDescent="0.2">
      <c r="A81" s="8" t="str">
        <f>'[2]School Data'!A82</f>
        <v>Walsh Junior School</v>
      </c>
      <c r="B81" s="9">
        <f>'[2]School Data'!B82</f>
        <v>125156</v>
      </c>
      <c r="C81" s="8">
        <f>'[2]School Data'!C82</f>
        <v>936</v>
      </c>
      <c r="D81" s="8">
        <f>'[2]School Data'!D82</f>
        <v>3054</v>
      </c>
      <c r="E81" s="8" t="str">
        <f>'[2]School Data'!E82</f>
        <v>VC</v>
      </c>
      <c r="F81" s="8" t="str">
        <f>'[2]School Data'!F82</f>
        <v>VC</v>
      </c>
      <c r="G81" s="8" t="str">
        <f>'[2]School Data'!S82</f>
        <v>GU12 6LT</v>
      </c>
    </row>
    <row r="82" spans="1:7" x14ac:dyDescent="0.2">
      <c r="A82" s="8" t="str">
        <f>'[2]School Data'!A83</f>
        <v>Walsh Memorial Infant School</v>
      </c>
      <c r="B82" s="9">
        <f>'[2]School Data'!B83</f>
        <v>125135</v>
      </c>
      <c r="C82" s="8">
        <f>'[2]School Data'!C83</f>
        <v>936</v>
      </c>
      <c r="D82" s="8">
        <f>'[2]School Data'!D83</f>
        <v>3002</v>
      </c>
      <c r="E82" s="8" t="str">
        <f>'[2]School Data'!E83</f>
        <v>VC</v>
      </c>
      <c r="F82" s="8" t="str">
        <f>'[2]School Data'!F83</f>
        <v>VC</v>
      </c>
      <c r="G82" s="8" t="str">
        <f>'[2]School Data'!S83</f>
        <v>GU12 6LT</v>
      </c>
    </row>
    <row r="83" spans="1:7" x14ac:dyDescent="0.2">
      <c r="A83" s="8" t="str">
        <f>'[2]School Data'!A84</f>
        <v>Waverley Abbey CofE Junior</v>
      </c>
      <c r="B83" s="9">
        <f>'[2]School Data'!B84</f>
        <v>143627</v>
      </c>
      <c r="C83" s="8">
        <f>'[2]School Data'!C84</f>
        <v>936</v>
      </c>
      <c r="D83" s="8">
        <f>'[2]School Data'!D84</f>
        <v>3587</v>
      </c>
      <c r="E83" s="8" t="str">
        <f>'[2]School Data'!E84</f>
        <v>GST</v>
      </c>
      <c r="F83" s="8" t="str">
        <f>'[2]School Data'!F84</f>
        <v>ACAD</v>
      </c>
      <c r="G83" s="8" t="str">
        <f>'[2]School Data'!S84</f>
        <v>GU10 2AE</v>
      </c>
    </row>
    <row r="84" spans="1:7" x14ac:dyDescent="0.2">
      <c r="A84" s="8" t="str">
        <f>'[2]School Data'!A85</f>
        <v>Witley CofE  Infant</v>
      </c>
      <c r="B84" s="9">
        <f>'[2]School Data'!B85</f>
        <v>125159</v>
      </c>
      <c r="C84" s="8">
        <f>'[2]School Data'!C85</f>
        <v>936</v>
      </c>
      <c r="D84" s="8">
        <f>'[2]School Data'!D85</f>
        <v>3060</v>
      </c>
      <c r="E84" s="8" t="str">
        <f>'[2]School Data'!E85</f>
        <v>VC</v>
      </c>
      <c r="F84" s="8" t="str">
        <f>'[2]School Data'!F85</f>
        <v>VC</v>
      </c>
      <c r="G84" s="8" t="str">
        <f>'[2]School Data'!S85</f>
        <v>GU8 5PN</v>
      </c>
    </row>
  </sheetData>
  <sheetProtection algorithmName="SHA-512" hashValue="DJSvgF+vrS8ibn8t+1nJtAidD8/AIHhGNm8/WxfLLrWne93NBEkpPikR/FJt7lZUHoWdzEJj+73Pmy0Mv9dBLg==" saltValue="PP1CPqpHb/341zaQ9XR71w==" spinCount="100000" sheet="1" objects="1" scenarios="1" selectLockedCells="1"/>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c15c9f3-89de-41f0-808e-0d6a6779343a" xsi:nil="true"/>
    <lcf76f155ced4ddcb4097134ff3c332f xmlns="89ff0de7-3cd5-4995-b83d-5d2b2ce0e784">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3F97D22A6CF46459AE6E6C6B2548F98" ma:contentTypeVersion="13" ma:contentTypeDescription="Create a new document." ma:contentTypeScope="" ma:versionID="abd3a6e4d9ac0bfa06390f7a0da5614c">
  <xsd:schema xmlns:xsd="http://www.w3.org/2001/XMLSchema" xmlns:xs="http://www.w3.org/2001/XMLSchema" xmlns:p="http://schemas.microsoft.com/office/2006/metadata/properties" xmlns:ns2="89ff0de7-3cd5-4995-b83d-5d2b2ce0e784" xmlns:ns3="ac15c9f3-89de-41f0-808e-0d6a6779343a" targetNamespace="http://schemas.microsoft.com/office/2006/metadata/properties" ma:root="true" ma:fieldsID="04e511a5dc9eec9da7865e7ecb7f64e0" ns2:_="" ns3:_="">
    <xsd:import namespace="89ff0de7-3cd5-4995-b83d-5d2b2ce0e784"/>
    <xsd:import namespace="ac15c9f3-89de-41f0-808e-0d6a6779343a"/>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ff0de7-3cd5-4995-b83d-5d2b2ce0e7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206aabbe-596b-4e13-ae27-cd64ca0bc193"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15c9f3-89de-41f0-808e-0d6a6779343a"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element name="TaxCatchAll" ma:index="15" nillable="true" ma:displayName="Taxonomy Catch All Column" ma:hidden="true" ma:list="{c3232e21-787a-4571-8f98-65b6d6334ccb}" ma:internalName="TaxCatchAll" ma:showField="CatchAllData" ma:web="ac15c9f3-89de-41f0-808e-0d6a6779343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E9A667-7940-4119-B43D-0F878CDD46AE}">
  <ds:schemaRefs>
    <ds:schemaRef ds:uri="http://schemas.microsoft.com/sharepoint/v3/contenttype/forms"/>
  </ds:schemaRefs>
</ds:datastoreItem>
</file>

<file path=customXml/itemProps2.xml><?xml version="1.0" encoding="utf-8"?>
<ds:datastoreItem xmlns:ds="http://schemas.openxmlformats.org/officeDocument/2006/customXml" ds:itemID="{87DA5EE0-0D4A-4278-83EF-D6D04E6C3621}">
  <ds:schemaRefs>
    <ds:schemaRef ds:uri="89ff0de7-3cd5-4995-b83d-5d2b2ce0e784"/>
    <ds:schemaRef ds:uri="http://www.w3.org/XML/1998/namespace"/>
    <ds:schemaRef ds:uri="http://purl.org/dc/terms/"/>
    <ds:schemaRef ds:uri="http://purl.org/dc/elements/1.1/"/>
    <ds:schemaRef ds:uri="ac15c9f3-89de-41f0-808e-0d6a6779343a"/>
    <ds:schemaRef ds:uri="http://schemas.microsoft.com/office/infopath/2007/PartnerControls"/>
    <ds:schemaRef ds:uri="http://schemas.microsoft.com/office/2006/documentManagement/types"/>
    <ds:schemaRef ds:uri="http://schemas.openxmlformats.org/package/2006/metadata/core-properties"/>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46DB51A8-2960-44EF-BAD1-C6201779931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ff0de7-3cd5-4995-b83d-5d2b2ce0e784"/>
    <ds:schemaRef ds:uri="ac15c9f3-89de-41f0-808e-0d6a677934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10</vt:i4>
      </vt:variant>
    </vt:vector>
  </HeadingPairs>
  <TitlesOfParts>
    <vt:vector size="15" baseType="lpstr">
      <vt:lpstr>GDBE Project Approval Request</vt:lpstr>
      <vt:lpstr>Guidance </vt:lpstr>
      <vt:lpstr>Guidance 2</vt:lpstr>
      <vt:lpstr>Drop Down Lists</vt:lpstr>
      <vt:lpstr>School Information</vt:lpstr>
      <vt:lpstr>ACAD</vt:lpstr>
      <vt:lpstr>'GDBE Project Approval Request'!Print_Area</vt:lpstr>
      <vt:lpstr>'Guidance '!Print_Area</vt:lpstr>
      <vt:lpstr>Project</vt:lpstr>
      <vt:lpstr>Purpose</vt:lpstr>
      <vt:lpstr>Status</vt:lpstr>
      <vt:lpstr>VA</vt:lpstr>
      <vt:lpstr>VASchool</vt:lpstr>
      <vt:lpstr>VC</vt:lpstr>
      <vt:lpstr>VCSchool</vt:lpstr>
    </vt:vector>
  </TitlesOfParts>
  <Manager/>
  <Company>The 4 Dioceses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Thomas Hallam</dc:creator>
  <cp:keywords/>
  <dc:description/>
  <cp:lastModifiedBy>Jonny Newton</cp:lastModifiedBy>
  <cp:revision/>
  <dcterms:created xsi:type="dcterms:W3CDTF">2018-06-14T15:11:32Z</dcterms:created>
  <dcterms:modified xsi:type="dcterms:W3CDTF">2025-09-17T16:07:12Z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0x01010033F97D22A6CF46459AE6E6C6B2548F98</vt:lpwstr>
  </property>
  <property fmtid="{D5CDD505-2E9C-101B-9397-08002B2CF9AE}" pid="3" name="MediaServiceImageTags">
    <vt:lpwstr/>
  </property>
</Properties>
</file>